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4"/>
  </bookViews>
  <sheets>
    <sheet name="1ª Prova" sheetId="1" r:id="rId1"/>
    <sheet name="2ª Prova" sheetId="2" r:id="rId2"/>
    <sheet name="3ª Prova" sheetId="3" r:id="rId3"/>
    <sheet name="4ª Prova" sheetId="4" r:id="rId4"/>
    <sheet name="Ranking" sheetId="5" r:id="rId5"/>
  </sheets>
  <definedNames/>
  <calcPr fullCalcOnLoad="1"/>
</workbook>
</file>

<file path=xl/sharedStrings.xml><?xml version="1.0" encoding="utf-8"?>
<sst xmlns="http://schemas.openxmlformats.org/spreadsheetml/2006/main" count="817" uniqueCount="276">
  <si>
    <t>Carlos Tenente</t>
  </si>
  <si>
    <t>CP Telecom</t>
  </si>
  <si>
    <t>Lídia Magalhães</t>
  </si>
  <si>
    <t>ADFA</t>
  </si>
  <si>
    <t>Raquel Costa</t>
  </si>
  <si>
    <t>CPOC</t>
  </si>
  <si>
    <t>Olga Pirrolas</t>
  </si>
  <si>
    <t>Lebres do Sado</t>
  </si>
  <si>
    <t>Tiago Baltazar</t>
  </si>
  <si>
    <t>AEGIST</t>
  </si>
  <si>
    <t>Paula Sereno / Carlos L.</t>
  </si>
  <si>
    <t>Joaquim Garcia / Miguel Pires</t>
  </si>
  <si>
    <t>Individual</t>
  </si>
  <si>
    <t>Paulo Pires / André Pires</t>
  </si>
  <si>
    <t>Miguel Baltazar / Jorge Baltazar</t>
  </si>
  <si>
    <t>Andreia Peres</t>
  </si>
  <si>
    <t>Teresa Ribeiro / Nuno Ribeiro</t>
  </si>
  <si>
    <t>Margem Sul</t>
  </si>
  <si>
    <t>Mohica Ashvian / Alpa Ramesh</t>
  </si>
  <si>
    <t>Tiago Aires</t>
  </si>
  <si>
    <t>Mário Duarte</t>
  </si>
  <si>
    <t>Pedro Nogueira</t>
  </si>
  <si>
    <t>Fausto Ferreira</t>
  </si>
  <si>
    <t>DAR</t>
  </si>
  <si>
    <t>Rui Marques</t>
  </si>
  <si>
    <t>Paulo Vieira</t>
  </si>
  <si>
    <t>António Batista</t>
  </si>
  <si>
    <t>Tiago Esteves</t>
  </si>
  <si>
    <t>Desnível</t>
  </si>
  <si>
    <t>Nuno Rebelo</t>
  </si>
  <si>
    <t>Arménio Mendes</t>
  </si>
  <si>
    <t>Artur Botão</t>
  </si>
  <si>
    <t>Ac Musical 1º Junho</t>
  </si>
  <si>
    <t>Carlos Lourenço</t>
  </si>
  <si>
    <t>Paulo Filipe</t>
  </si>
  <si>
    <t>Joaquim Guerreiro</t>
  </si>
  <si>
    <t>António Alberty</t>
  </si>
  <si>
    <t>Rui Soares</t>
  </si>
  <si>
    <t>Paulo Monteiro</t>
  </si>
  <si>
    <t>Paulo Galvão</t>
  </si>
  <si>
    <t>André Cruz / Fernanda Ferreira</t>
  </si>
  <si>
    <t>António / Afonso / Maria José</t>
  </si>
  <si>
    <t>Estela / Rui</t>
  </si>
  <si>
    <t>Isabel Barra</t>
  </si>
  <si>
    <t>Ricardo / Margarida / Pedro</t>
  </si>
  <si>
    <t>Luís Santos / Sílvia Araújo</t>
  </si>
  <si>
    <t>Adriana/Eunice/Catarina/Carla/Pedro</t>
  </si>
  <si>
    <t>nº Total de Participantes</t>
  </si>
  <si>
    <t>nº de Inscrições</t>
  </si>
  <si>
    <t>ORIENTAÇÃO PEDESTRE</t>
  </si>
  <si>
    <t>Parque das Nações - 10/4/05</t>
  </si>
  <si>
    <t>Resultados Finais</t>
  </si>
  <si>
    <r>
      <t>Iniciados Mas.</t>
    </r>
    <r>
      <rPr>
        <sz val="10"/>
        <rFont val="Times New Roman"/>
        <family val="1"/>
      </rPr>
      <t xml:space="preserve"> -  2424m - 12 c</t>
    </r>
  </si>
  <si>
    <r>
      <t>Seniores Fem.</t>
    </r>
    <r>
      <rPr>
        <sz val="10"/>
        <rFont val="Times New Roman"/>
        <family val="1"/>
      </rPr>
      <t xml:space="preserve"> - 4095m - 19 c</t>
    </r>
  </si>
  <si>
    <r>
      <t>Seniores Mas.</t>
    </r>
    <r>
      <rPr>
        <sz val="10"/>
        <rFont val="Times New Roman"/>
        <family val="1"/>
      </rPr>
      <t xml:space="preserve"> - 4665m - 26 c</t>
    </r>
  </si>
  <si>
    <r>
      <t>Veteranos Mas.</t>
    </r>
    <r>
      <rPr>
        <sz val="10"/>
        <rFont val="Times New Roman"/>
        <family val="1"/>
      </rPr>
      <t xml:space="preserve"> - 4095m - 19 c</t>
    </r>
  </si>
  <si>
    <r>
      <t>Open Fácil</t>
    </r>
    <r>
      <rPr>
        <sz val="10"/>
        <rFont val="Times New Roman"/>
        <family val="1"/>
      </rPr>
      <t xml:space="preserve"> -  2424m - 12 c</t>
    </r>
  </si>
  <si>
    <t>Iniciados Fem.</t>
  </si>
  <si>
    <t>Iniciados Mas.</t>
  </si>
  <si>
    <t>Juniores Mas.</t>
  </si>
  <si>
    <t>Alexandra Coelho</t>
  </si>
  <si>
    <t>Marisa César</t>
  </si>
  <si>
    <t>CDAMArgem Sul</t>
  </si>
  <si>
    <t>Pedro Silva</t>
  </si>
  <si>
    <t>Rui Pedro Carvalho</t>
  </si>
  <si>
    <t>Esc.S.Passos Manuel</t>
  </si>
  <si>
    <t xml:space="preserve">Virginia Almeida </t>
  </si>
  <si>
    <t>Diana Correia</t>
  </si>
  <si>
    <t>Joana Paula</t>
  </si>
  <si>
    <t>CAOS</t>
  </si>
  <si>
    <t>Filipe Sampaio</t>
  </si>
  <si>
    <t>Galp - Energia</t>
  </si>
  <si>
    <t>Rita Pina</t>
  </si>
  <si>
    <t>Carolina Pina</t>
  </si>
  <si>
    <t>David Rodrigues</t>
  </si>
  <si>
    <t>Carlos Costa</t>
  </si>
  <si>
    <t>André Costa</t>
  </si>
  <si>
    <t>Célia Fialho</t>
  </si>
  <si>
    <t>Marco Póvoa</t>
  </si>
  <si>
    <t>A.A.Mafra</t>
  </si>
  <si>
    <t>Pedro Duarte</t>
  </si>
  <si>
    <t>COC</t>
  </si>
  <si>
    <t>Nuno Ferreira</t>
  </si>
  <si>
    <t>Emanuel Sousa</t>
  </si>
  <si>
    <t>Luís Santos</t>
  </si>
  <si>
    <t>Virgilio Pinto</t>
  </si>
  <si>
    <t>Manuel Dias</t>
  </si>
  <si>
    <t>CIMO</t>
  </si>
  <si>
    <t>Nelson Nunes</t>
  </si>
  <si>
    <t>Paulo Silvério</t>
  </si>
  <si>
    <t>André Eusébio</t>
  </si>
  <si>
    <t>Paulo Afonso</t>
  </si>
  <si>
    <t>Tiago Gaspar</t>
  </si>
  <si>
    <t>Hugo Silva</t>
  </si>
  <si>
    <t>Jorge Santos</t>
  </si>
  <si>
    <t>Nelson César</t>
  </si>
  <si>
    <t>CDAMargem Sul</t>
  </si>
  <si>
    <t>Roma Pereira</t>
  </si>
  <si>
    <t>Filipe Dias</t>
  </si>
  <si>
    <t>Jorge Ramos</t>
  </si>
  <si>
    <t>Caminheiros da Portela</t>
  </si>
  <si>
    <t>José Bernardo</t>
  </si>
  <si>
    <t>Nuno Miguel</t>
  </si>
  <si>
    <t>Fernando Folgado</t>
  </si>
  <si>
    <t>José Carlos Melo</t>
  </si>
  <si>
    <t>Pedro Henriques</t>
  </si>
  <si>
    <t xml:space="preserve">João Mexia + Mª Helena </t>
  </si>
  <si>
    <t>Extra</t>
  </si>
  <si>
    <t>Seniores Fem.</t>
  </si>
  <si>
    <r>
      <t>Seniores Mas.</t>
    </r>
    <r>
      <rPr>
        <sz val="10"/>
        <rFont val="Times New Roman"/>
        <family val="1"/>
      </rPr>
      <t xml:space="preserve"> </t>
    </r>
  </si>
  <si>
    <t>Veteranos Mas.</t>
  </si>
  <si>
    <t xml:space="preserve">Carlos Silva </t>
  </si>
  <si>
    <t>Clube PT</t>
  </si>
  <si>
    <t>Carlos Coelho</t>
  </si>
  <si>
    <t>Dinis Costa</t>
  </si>
  <si>
    <t>José Dias</t>
  </si>
  <si>
    <t>Roger Sampaio</t>
  </si>
  <si>
    <t>Raúl Porto</t>
  </si>
  <si>
    <t>Desc</t>
  </si>
  <si>
    <t>Carlos Patrício</t>
  </si>
  <si>
    <t>Luís Faria</t>
  </si>
  <si>
    <t>Carlos Patrício Jr</t>
  </si>
  <si>
    <t>Paulo Delfino</t>
  </si>
  <si>
    <t>Jorge Gonçalves</t>
  </si>
  <si>
    <t>20 Km Almeirim</t>
  </si>
  <si>
    <t>Mariana Carreiro</t>
  </si>
  <si>
    <t>Gonçalo Carreiro</t>
  </si>
  <si>
    <t>Miguel Baltazar / Marco</t>
  </si>
  <si>
    <t>Cristiana Silva e Olga</t>
  </si>
  <si>
    <t>Lasalete Mineiro</t>
  </si>
  <si>
    <t>Rui / Sónia Silva</t>
  </si>
  <si>
    <t>Rui Jorge</t>
  </si>
  <si>
    <t>Carla / Miguel Cardoso</t>
  </si>
  <si>
    <t>António Carapinha</t>
  </si>
  <si>
    <t>Raquel Machado</t>
  </si>
  <si>
    <t>Francesca Dalbono</t>
  </si>
  <si>
    <t>Marieta / Rita Passos</t>
  </si>
  <si>
    <t>Cecília Borges</t>
  </si>
  <si>
    <t>Luis Coelho /Paula Rodrigues</t>
  </si>
  <si>
    <t>Nuno / Paula / Ana Santos</t>
  </si>
  <si>
    <t>Ana Afonso</t>
  </si>
  <si>
    <t>Luís Santos / Marta Xavier</t>
  </si>
  <si>
    <t>Paula Canha</t>
  </si>
  <si>
    <t>Bruno Silva / Carla R. / André Silva</t>
  </si>
  <si>
    <t>Ori-Estarreja</t>
  </si>
  <si>
    <t>Júlia Carvalho / Anabela Neves</t>
  </si>
  <si>
    <t>ES Passos Manuel</t>
  </si>
  <si>
    <t>André Pires</t>
  </si>
  <si>
    <t>Miguel Pires</t>
  </si>
  <si>
    <t>Pedro + 3</t>
  </si>
  <si>
    <t>Open Difícil</t>
  </si>
  <si>
    <r>
      <t>Open Fácil</t>
    </r>
    <r>
      <rPr>
        <sz val="10"/>
        <rFont val="Times New Roman"/>
        <family val="1"/>
      </rPr>
      <t xml:space="preserve"> </t>
    </r>
  </si>
  <si>
    <t>Passeio</t>
  </si>
  <si>
    <t>JF Sacramento</t>
  </si>
  <si>
    <t>Grupo de 5</t>
  </si>
  <si>
    <t>André Pereira</t>
  </si>
  <si>
    <t>Joana Ramos</t>
  </si>
  <si>
    <t>Ricardo Sousa</t>
  </si>
  <si>
    <t>Tiago Sousa</t>
  </si>
  <si>
    <t>Cristina Carvalho</t>
  </si>
  <si>
    <t>Estela Viseu</t>
  </si>
  <si>
    <t>1ª Prova</t>
  </si>
  <si>
    <t>2ª Prova</t>
  </si>
  <si>
    <t>3ª Prova</t>
  </si>
  <si>
    <t>4ª Prova</t>
  </si>
  <si>
    <t>Total</t>
  </si>
  <si>
    <t>Diogo Vozone + Pai</t>
  </si>
  <si>
    <t>Parque Eduardo VII - 7/5/05</t>
  </si>
  <si>
    <t>Alfama - 21/5/05</t>
  </si>
  <si>
    <t>Luís Quinta-Nova</t>
  </si>
  <si>
    <t>Nuno Pedro</t>
  </si>
  <si>
    <t>Luís Noronha</t>
  </si>
  <si>
    <t>Bruno Silva</t>
  </si>
  <si>
    <t>Pedro Carneiro</t>
  </si>
  <si>
    <t>Nuno Ribeiro</t>
  </si>
  <si>
    <t>Nuno Soares</t>
  </si>
  <si>
    <t>CN Alvito</t>
  </si>
  <si>
    <t>Sapo Cururu</t>
  </si>
  <si>
    <t>Paulo Silveiro</t>
  </si>
  <si>
    <t>Ricardo Santa</t>
  </si>
  <si>
    <t>Carla Freitas</t>
  </si>
  <si>
    <t>CAMadeira</t>
  </si>
  <si>
    <t>Ângela Pedro</t>
  </si>
  <si>
    <t>Cristina Costa</t>
  </si>
  <si>
    <t>EB1 Cesário Verde</t>
  </si>
  <si>
    <t>Fernando Almeida</t>
  </si>
  <si>
    <t>Hugo Rodrigues</t>
  </si>
  <si>
    <t>DNF</t>
  </si>
  <si>
    <t>Veteranos Fem.</t>
  </si>
  <si>
    <r>
      <t>Veteranos Mas.</t>
    </r>
    <r>
      <rPr>
        <sz val="10"/>
        <rFont val="Times New Roman"/>
        <family val="1"/>
      </rPr>
      <t xml:space="preserve"> </t>
    </r>
  </si>
  <si>
    <t>Alice Silva</t>
  </si>
  <si>
    <t>António Costa</t>
  </si>
  <si>
    <t>Luís Soares</t>
  </si>
  <si>
    <t>António Neves</t>
  </si>
  <si>
    <r>
      <t>Ranking</t>
    </r>
    <r>
      <rPr>
        <b/>
        <i/>
        <sz val="10"/>
        <rFont val="Times New Roman"/>
        <family val="1"/>
      </rPr>
      <t xml:space="preserve"> (3 Provas)</t>
    </r>
  </si>
  <si>
    <t>Ana Mestre / Ricardo Trindade</t>
  </si>
  <si>
    <t>Sofia Berto / Alexandre Neto</t>
  </si>
  <si>
    <t>?? / Miguel Serra</t>
  </si>
  <si>
    <t>João Germano / Robert Taylor</t>
  </si>
  <si>
    <t>Bárbara Albuquerque / Jorge Xará</t>
  </si>
  <si>
    <t>Ana Santos / André Mendes</t>
  </si>
  <si>
    <t>Carla Dique</t>
  </si>
  <si>
    <t>Jesuina Silvestre</t>
  </si>
  <si>
    <t>Alexandra Trindade</t>
  </si>
  <si>
    <t>Celina Borges/ Susana Oliveira/Nuno Lobato</t>
  </si>
  <si>
    <t xml:space="preserve">Grupo 8 </t>
  </si>
  <si>
    <t>Carlos Marques + 4</t>
  </si>
  <si>
    <t>Pedro Campos / Filipe / Ana Rita</t>
  </si>
  <si>
    <t>Alda Oliveira / Mónica Lobão / Manuela Rino</t>
  </si>
  <si>
    <t>Bernardo Almeida / Cristina Costa</t>
  </si>
  <si>
    <t>Marta Franco /  Matusalem Marques</t>
  </si>
  <si>
    <t>Pedro Silva / Alexandra Pereira</t>
  </si>
  <si>
    <t>Maria Madalena / Jorge Almeida</t>
  </si>
  <si>
    <t>Luís Brites / António Brites</t>
  </si>
  <si>
    <t>ES José Gomes Ferreira</t>
  </si>
  <si>
    <t>Paula / João / Fernando Teixeira</t>
  </si>
  <si>
    <t>Jardim Inf. nº1 Benfica</t>
  </si>
  <si>
    <t>Ermelinda Mineiro</t>
  </si>
  <si>
    <t>Olga Mineiro</t>
  </si>
  <si>
    <t>Rita Brito</t>
  </si>
  <si>
    <t>Ant. Serra / Ant. Serra Jr / Miguel Baltazar + 1</t>
  </si>
  <si>
    <t>André Forte / Mª Fátima Sousa</t>
  </si>
  <si>
    <t>Inês Costa + Ant. Costa</t>
  </si>
  <si>
    <t xml:space="preserve">Carla / António/ Rui / Alexandre Brites </t>
  </si>
  <si>
    <t>Col. Bomsucesso</t>
  </si>
  <si>
    <r>
      <t>Seniores Fem.</t>
    </r>
    <r>
      <rPr>
        <sz val="10"/>
        <rFont val="Times New Roman"/>
        <family val="1"/>
      </rPr>
      <t xml:space="preserve"> </t>
    </r>
  </si>
  <si>
    <t>Seniores Mas.</t>
  </si>
  <si>
    <t>Rita Mineiro Brito</t>
  </si>
  <si>
    <t>Câmara Lisboa Clube</t>
  </si>
  <si>
    <t>Ana Margarida B. Mineiro</t>
  </si>
  <si>
    <t>A. A. Mafra</t>
  </si>
  <si>
    <t>Inês Mineiro</t>
  </si>
  <si>
    <t>João Azevedo</t>
  </si>
  <si>
    <t>Pedro Filipe Mineiro Silva</t>
  </si>
  <si>
    <t>P.T.</t>
  </si>
  <si>
    <t>Carlos Mineiro Patricio</t>
  </si>
  <si>
    <t>Silvia Delgado</t>
  </si>
  <si>
    <t>CDA Margem Sul</t>
  </si>
  <si>
    <t>Declas.</t>
  </si>
  <si>
    <t>Jaime Rodrigues</t>
  </si>
  <si>
    <t>ORI-Estarreja</t>
  </si>
  <si>
    <t>Virgílio Pinto</t>
  </si>
  <si>
    <t>Luis Noronha</t>
  </si>
  <si>
    <t>Carlos Pereira</t>
  </si>
  <si>
    <t>Clube P.T.</t>
  </si>
  <si>
    <t>Filipe Farinha</t>
  </si>
  <si>
    <t>Emanuel Guerreiro</t>
  </si>
  <si>
    <t>Luis Quinta-Nova</t>
  </si>
  <si>
    <t>António Baptista</t>
  </si>
  <si>
    <t>Daniel Raposo</t>
  </si>
  <si>
    <t>Luis Faria</t>
  </si>
  <si>
    <t>Hugo Carvalho Silva</t>
  </si>
  <si>
    <t>Jorge Paulo Santos</t>
  </si>
  <si>
    <t>Tiago André Mineiro Brito</t>
  </si>
  <si>
    <t>Descla.</t>
  </si>
  <si>
    <t>Ana Carreira</t>
  </si>
  <si>
    <t>Acácio Porta Nova</t>
  </si>
  <si>
    <t>Arménio Brito</t>
  </si>
  <si>
    <t>Cristina Horta + 2</t>
  </si>
  <si>
    <t>Mikhail Bulgakov TEAM</t>
  </si>
  <si>
    <t>Carlos Manuel Patricio</t>
  </si>
  <si>
    <t>Daniel Almeida</t>
  </si>
  <si>
    <t>Carla Santos</t>
  </si>
  <si>
    <t>Duarte Azevedo</t>
  </si>
  <si>
    <t>Helena ?</t>
  </si>
  <si>
    <t>Tânia Correia / André Eusébio</t>
  </si>
  <si>
    <t>Analena</t>
  </si>
  <si>
    <t>Mário Dias</t>
  </si>
  <si>
    <t>Franscisco José Fonseca Ávila</t>
  </si>
  <si>
    <t>Ermelinda M.R.Mineiro</t>
  </si>
  <si>
    <t>Olga Maria Reis Mineiro Silva</t>
  </si>
  <si>
    <t>Open Dificil</t>
  </si>
  <si>
    <t>Rosário / Florinda</t>
  </si>
  <si>
    <t>Tiago Brito</t>
  </si>
  <si>
    <t>*57,5</t>
  </si>
  <si>
    <t>*60,5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</si>
</sst>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0.0000"/>
    <numFmt numFmtId="170" formatCode="0.000"/>
    <numFmt numFmtId="171" formatCode="0.0"/>
    <numFmt numFmtId="172" formatCode="_-* #,##0.000\ &quot;€&quot;_-;\-* #,##0.000\ &quot;€&quot;_-;_-* &quot;-&quot;??\ &quot;€&quot;_-;_-@_-"/>
    <numFmt numFmtId="173" formatCode="0.00000"/>
    <numFmt numFmtId="174" formatCode="0.000000"/>
  </numFmts>
  <fonts count="8">
    <font>
      <sz val="10"/>
      <name val="Arial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1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/>
    </xf>
    <xf numFmtId="171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0" fillId="0" borderId="0" xfId="15" applyNumberFormat="1" applyAlignment="1">
      <alignment/>
    </xf>
    <xf numFmtId="171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1</xdr:col>
      <xdr:colOff>657225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1</xdr:col>
      <xdr:colOff>657225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1</xdr:col>
      <xdr:colOff>657225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1</xdr:col>
      <xdr:colOff>657225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609600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39">
      <selection activeCell="A55" sqref="A55:IV56"/>
    </sheetView>
  </sheetViews>
  <sheetFormatPr defaultColWidth="9.140625" defaultRowHeight="12.75"/>
  <cols>
    <col min="1" max="1" width="5.28125" style="1" customWidth="1"/>
    <col min="2" max="2" width="32.00390625" style="1" bestFit="1" customWidth="1"/>
    <col min="3" max="3" width="18.28125" style="1" bestFit="1" customWidth="1"/>
    <col min="4" max="5" width="9.28125" style="1" hidden="1" customWidth="1"/>
    <col min="6" max="7" width="9.28125" style="1" customWidth="1"/>
    <col min="8" max="16384" width="9.140625" style="1" customWidth="1"/>
  </cols>
  <sheetData>
    <row r="1" spans="3:7" ht="19.5">
      <c r="C1" s="20" t="s">
        <v>49</v>
      </c>
      <c r="D1" s="20"/>
      <c r="E1" s="20"/>
      <c r="F1" s="20"/>
      <c r="G1" s="20"/>
    </row>
    <row r="2" spans="3:7" ht="15.75">
      <c r="C2" s="21" t="s">
        <v>50</v>
      </c>
      <c r="D2" s="21"/>
      <c r="E2" s="21"/>
      <c r="F2" s="21"/>
      <c r="G2" s="21"/>
    </row>
    <row r="3" spans="1:7" ht="22.5" customHeight="1">
      <c r="A3" s="2"/>
      <c r="B3" s="22" t="s">
        <v>51</v>
      </c>
      <c r="C3" s="22"/>
      <c r="D3" s="22"/>
      <c r="E3" s="22"/>
      <c r="F3" s="22"/>
      <c r="G3" s="22"/>
    </row>
    <row r="4" spans="1:7" ht="5.25" customHeight="1">
      <c r="A4" s="2"/>
      <c r="G4" s="10"/>
    </row>
    <row r="5" spans="1:6" ht="15.75">
      <c r="A5" s="3" t="s">
        <v>52</v>
      </c>
      <c r="F5" s="4"/>
    </row>
    <row r="6" spans="1:7" ht="12.75">
      <c r="A6" s="1">
        <v>1</v>
      </c>
      <c r="B6" s="1" t="s">
        <v>8</v>
      </c>
      <c r="C6" s="1" t="s">
        <v>9</v>
      </c>
      <c r="D6" s="5">
        <v>0.041053240740740744</v>
      </c>
      <c r="E6" s="6">
        <v>0.022222222222222223</v>
      </c>
      <c r="F6" s="5">
        <f>D6-E6</f>
        <v>0.01883101851851852</v>
      </c>
      <c r="G6" s="1">
        <f>IF(A6=1,100,F$6/F6*100)</f>
        <v>100</v>
      </c>
    </row>
    <row r="7" spans="4:6" ht="12.75">
      <c r="D7" s="5"/>
      <c r="E7" s="6"/>
      <c r="F7" s="5"/>
    </row>
    <row r="8" spans="1:6" ht="15.75">
      <c r="A8" s="3" t="s">
        <v>53</v>
      </c>
      <c r="B8" s="2"/>
      <c r="F8" s="5"/>
    </row>
    <row r="9" spans="1:7" ht="12.75">
      <c r="A9" s="2">
        <v>1</v>
      </c>
      <c r="B9" s="2" t="s">
        <v>2</v>
      </c>
      <c r="C9" s="1" t="s">
        <v>3</v>
      </c>
      <c r="D9" s="5">
        <v>0.052256944444444446</v>
      </c>
      <c r="E9" s="6">
        <v>0.036111111111111115</v>
      </c>
      <c r="F9" s="5">
        <f>D9-E9</f>
        <v>0.01614583333333333</v>
      </c>
      <c r="G9" s="1">
        <f>IF(A9=1,100,F$9/F9*100)</f>
        <v>100</v>
      </c>
    </row>
    <row r="10" spans="1:7" ht="12.75">
      <c r="A10" s="2">
        <v>2</v>
      </c>
      <c r="B10" s="2" t="s">
        <v>4</v>
      </c>
      <c r="C10" s="1" t="s">
        <v>5</v>
      </c>
      <c r="D10" s="5">
        <v>0.031226851851851853</v>
      </c>
      <c r="E10" s="6">
        <v>0.013888888888888888</v>
      </c>
      <c r="F10" s="5">
        <f>D10-E10</f>
        <v>0.017337962962962965</v>
      </c>
      <c r="G10" s="7">
        <f>IF(A10=1,100,F$9/F10*100)</f>
        <v>93.12416555407208</v>
      </c>
    </row>
    <row r="11" spans="1:7" ht="12.75">
      <c r="A11" s="2">
        <v>3</v>
      </c>
      <c r="B11" s="2" t="s">
        <v>6</v>
      </c>
      <c r="C11" s="1" t="s">
        <v>7</v>
      </c>
      <c r="D11" s="5">
        <v>0.038113425925925926</v>
      </c>
      <c r="E11" s="6">
        <v>0.009722222222222222</v>
      </c>
      <c r="F11" s="5">
        <f>D11-E11</f>
        <v>0.028391203703703703</v>
      </c>
      <c r="G11" s="7">
        <f>IF(A11=1,100,F$9/F11*100)</f>
        <v>56.86913982878108</v>
      </c>
    </row>
    <row r="12" ht="12.75">
      <c r="F12" s="5"/>
    </row>
    <row r="13" spans="1:6" ht="15.75">
      <c r="A13" s="3" t="s">
        <v>54</v>
      </c>
      <c r="B13" s="2"/>
      <c r="F13" s="5"/>
    </row>
    <row r="14" spans="1:7" ht="12.75">
      <c r="A14" s="2">
        <v>1</v>
      </c>
      <c r="B14" s="2" t="s">
        <v>19</v>
      </c>
      <c r="C14" s="1" t="s">
        <v>5</v>
      </c>
      <c r="D14" s="5">
        <v>0.05658564814814815</v>
      </c>
      <c r="E14" s="6">
        <v>0.041666666666666664</v>
      </c>
      <c r="F14" s="5">
        <f aca="true" t="shared" si="0" ref="F14:F31">D14-E14</f>
        <v>0.014918981481481484</v>
      </c>
      <c r="G14" s="8">
        <f>IF(A14=1,100,F$14/F14*100)</f>
        <v>100</v>
      </c>
    </row>
    <row r="15" spans="1:7" ht="12.75">
      <c r="A15" s="2">
        <v>2</v>
      </c>
      <c r="B15" s="2" t="s">
        <v>20</v>
      </c>
      <c r="C15" s="1" t="s">
        <v>3</v>
      </c>
      <c r="D15" s="5">
        <v>0.03167824074074074</v>
      </c>
      <c r="E15" s="6">
        <v>0.016666666666666666</v>
      </c>
      <c r="F15" s="5">
        <f t="shared" si="0"/>
        <v>0.015011574074074076</v>
      </c>
      <c r="G15" s="7">
        <f aca="true" t="shared" si="1" ref="G15:G31">IF(A15=1,100,F$14/F15*100)</f>
        <v>99.38319198149577</v>
      </c>
    </row>
    <row r="16" spans="1:7" ht="12.75">
      <c r="A16" s="2">
        <v>3</v>
      </c>
      <c r="B16" s="2" t="s">
        <v>21</v>
      </c>
      <c r="C16" s="1" t="s">
        <v>3</v>
      </c>
      <c r="D16" s="5">
        <v>0.05484953703703704</v>
      </c>
      <c r="E16" s="6">
        <v>0.03888888888888889</v>
      </c>
      <c r="F16" s="5">
        <f t="shared" si="0"/>
        <v>0.015960648148148147</v>
      </c>
      <c r="G16" s="7">
        <f t="shared" si="1"/>
        <v>93.47353154459755</v>
      </c>
    </row>
    <row r="17" spans="1:7" ht="12.75">
      <c r="A17" s="2">
        <v>4</v>
      </c>
      <c r="B17" s="2" t="s">
        <v>22</v>
      </c>
      <c r="C17" s="1" t="s">
        <v>23</v>
      </c>
      <c r="D17" s="5">
        <v>0.02900462962962963</v>
      </c>
      <c r="E17" s="6">
        <v>0.0125</v>
      </c>
      <c r="F17" s="5">
        <f t="shared" si="0"/>
        <v>0.01650462962962963</v>
      </c>
      <c r="G17" s="7">
        <f t="shared" si="1"/>
        <v>90.39270687237028</v>
      </c>
    </row>
    <row r="18" spans="1:7" ht="12.75">
      <c r="A18" s="2">
        <v>5</v>
      </c>
      <c r="B18" s="2" t="s">
        <v>24</v>
      </c>
      <c r="C18" s="1" t="s">
        <v>9</v>
      </c>
      <c r="D18" s="5">
        <v>0.05140046296296297</v>
      </c>
      <c r="E18" s="6">
        <v>0.03333333333333333</v>
      </c>
      <c r="F18" s="5">
        <f t="shared" si="0"/>
        <v>0.018067129629629634</v>
      </c>
      <c r="G18" s="7">
        <f t="shared" si="1"/>
        <v>82.57527226137091</v>
      </c>
    </row>
    <row r="19" spans="1:7" ht="12.75">
      <c r="A19" s="2">
        <v>6</v>
      </c>
      <c r="B19" s="2" t="s">
        <v>25</v>
      </c>
      <c r="C19" s="1" t="s">
        <v>12</v>
      </c>
      <c r="D19" s="5">
        <v>0.0370949074074074</v>
      </c>
      <c r="E19" s="6">
        <v>0.018055555555555557</v>
      </c>
      <c r="F19" s="5">
        <f t="shared" si="0"/>
        <v>0.019039351851851846</v>
      </c>
      <c r="G19" s="7">
        <f t="shared" si="1"/>
        <v>78.3586626139818</v>
      </c>
    </row>
    <row r="20" spans="1:7" ht="12.75">
      <c r="A20" s="2">
        <v>7</v>
      </c>
      <c r="B20" s="2" t="s">
        <v>26</v>
      </c>
      <c r="C20" s="1" t="s">
        <v>9</v>
      </c>
      <c r="D20" s="5">
        <v>0.031180555555555555</v>
      </c>
      <c r="E20" s="6">
        <v>0.011111111111111112</v>
      </c>
      <c r="F20" s="5">
        <f t="shared" si="0"/>
        <v>0.020069444444444445</v>
      </c>
      <c r="G20" s="7">
        <f t="shared" si="1"/>
        <v>74.3367935409458</v>
      </c>
    </row>
    <row r="21" spans="1:7" ht="12.75">
      <c r="A21" s="2">
        <v>8</v>
      </c>
      <c r="B21" s="2" t="s">
        <v>27</v>
      </c>
      <c r="C21" s="1" t="s">
        <v>28</v>
      </c>
      <c r="D21" s="5">
        <v>0.030972222222222224</v>
      </c>
      <c r="E21" s="6">
        <v>0.009722222222222222</v>
      </c>
      <c r="F21" s="5">
        <f t="shared" si="0"/>
        <v>0.02125</v>
      </c>
      <c r="G21" s="7">
        <f t="shared" si="1"/>
        <v>70.20697167755992</v>
      </c>
    </row>
    <row r="22" spans="1:7" ht="12.75">
      <c r="A22" s="2">
        <v>9</v>
      </c>
      <c r="B22" s="2" t="s">
        <v>29</v>
      </c>
      <c r="C22" s="1" t="s">
        <v>12</v>
      </c>
      <c r="D22" s="5">
        <v>0.035381944444444445</v>
      </c>
      <c r="E22" s="6">
        <v>0.013888888888888888</v>
      </c>
      <c r="F22" s="5">
        <f t="shared" si="0"/>
        <v>0.021493055555555557</v>
      </c>
      <c r="G22" s="7">
        <f t="shared" si="1"/>
        <v>69.41303177167475</v>
      </c>
    </row>
    <row r="23" spans="1:7" ht="12.75">
      <c r="A23" s="2">
        <v>10</v>
      </c>
      <c r="B23" s="2" t="s">
        <v>30</v>
      </c>
      <c r="C23" s="1" t="s">
        <v>12</v>
      </c>
      <c r="D23" s="5">
        <v>0.030520833333333334</v>
      </c>
      <c r="E23" s="6">
        <v>0.008333333333333333</v>
      </c>
      <c r="F23" s="5">
        <f t="shared" si="0"/>
        <v>0.0221875</v>
      </c>
      <c r="G23" s="7">
        <f t="shared" si="1"/>
        <v>67.24047991653627</v>
      </c>
    </row>
    <row r="24" spans="1:7" ht="12.75">
      <c r="A24" s="2">
        <v>11</v>
      </c>
      <c r="B24" s="2" t="s">
        <v>31</v>
      </c>
      <c r="C24" s="1" t="s">
        <v>32</v>
      </c>
      <c r="D24" s="5">
        <v>0.024189814814814817</v>
      </c>
      <c r="E24" s="6">
        <v>0.001388888888888889</v>
      </c>
      <c r="F24" s="5">
        <f t="shared" si="0"/>
        <v>0.02280092592592593</v>
      </c>
      <c r="G24" s="7">
        <f t="shared" si="1"/>
        <v>65.43147208121827</v>
      </c>
    </row>
    <row r="25" spans="1:7" ht="12.75">
      <c r="A25" s="2">
        <v>12</v>
      </c>
      <c r="B25" s="2" t="s">
        <v>33</v>
      </c>
      <c r="C25" s="1" t="s">
        <v>9</v>
      </c>
      <c r="D25" s="5">
        <v>0.028761574074074075</v>
      </c>
      <c r="E25" s="6">
        <v>0.005555555555555556</v>
      </c>
      <c r="F25" s="5">
        <f t="shared" si="0"/>
        <v>0.023206018518518518</v>
      </c>
      <c r="G25" s="7">
        <f t="shared" si="1"/>
        <v>64.28927680798007</v>
      </c>
    </row>
    <row r="26" spans="1:7" ht="12.75">
      <c r="A26" s="2">
        <v>13</v>
      </c>
      <c r="B26" s="2" t="s">
        <v>34</v>
      </c>
      <c r="C26" s="1" t="s">
        <v>12</v>
      </c>
      <c r="D26" s="5">
        <v>0.028657407407407406</v>
      </c>
      <c r="E26" s="6">
        <v>0.004166666666666667</v>
      </c>
      <c r="F26" s="5">
        <f t="shared" si="0"/>
        <v>0.02449074074074074</v>
      </c>
      <c r="G26" s="7">
        <f t="shared" si="1"/>
        <v>60.91682419659736</v>
      </c>
    </row>
    <row r="27" spans="1:7" ht="12.75">
      <c r="A27" s="2">
        <v>14</v>
      </c>
      <c r="B27" s="2" t="s">
        <v>35</v>
      </c>
      <c r="C27" s="1" t="s">
        <v>12</v>
      </c>
      <c r="D27" s="5">
        <v>0.039976851851851854</v>
      </c>
      <c r="E27" s="6">
        <v>0.015277777777777777</v>
      </c>
      <c r="F27" s="5">
        <f t="shared" si="0"/>
        <v>0.024699074074074075</v>
      </c>
      <c r="G27" s="7">
        <f t="shared" si="1"/>
        <v>60.40299906279289</v>
      </c>
    </row>
    <row r="28" spans="1:7" ht="12.75">
      <c r="A28" s="2">
        <v>15</v>
      </c>
      <c r="B28" s="2" t="s">
        <v>36</v>
      </c>
      <c r="C28" s="1" t="s">
        <v>28</v>
      </c>
      <c r="D28" s="5">
        <v>0.025868055555555557</v>
      </c>
      <c r="E28" s="6">
        <v>0</v>
      </c>
      <c r="F28" s="5">
        <f t="shared" si="0"/>
        <v>0.025868055555555557</v>
      </c>
      <c r="G28" s="7">
        <f t="shared" si="1"/>
        <v>57.67337807606264</v>
      </c>
    </row>
    <row r="29" spans="1:7" ht="12.75">
      <c r="A29" s="2">
        <v>16</v>
      </c>
      <c r="B29" s="2" t="s">
        <v>37</v>
      </c>
      <c r="C29" s="1" t="s">
        <v>12</v>
      </c>
      <c r="D29" s="5">
        <v>0.03643518518518519</v>
      </c>
      <c r="E29" s="6">
        <v>0.006944444444444444</v>
      </c>
      <c r="F29" s="5">
        <f t="shared" si="0"/>
        <v>0.029490740740740744</v>
      </c>
      <c r="G29" s="7">
        <f t="shared" si="1"/>
        <v>50.588697017268444</v>
      </c>
    </row>
    <row r="30" spans="1:7" ht="12.75">
      <c r="A30" s="2">
        <v>17</v>
      </c>
      <c r="B30" s="2" t="s">
        <v>38</v>
      </c>
      <c r="C30" s="1" t="s">
        <v>32</v>
      </c>
      <c r="D30" s="5">
        <v>0.033935185185185186</v>
      </c>
      <c r="E30" s="6">
        <v>0.002777777777777778</v>
      </c>
      <c r="F30" s="5">
        <f t="shared" si="0"/>
        <v>0.031157407407407408</v>
      </c>
      <c r="G30" s="7">
        <f t="shared" si="1"/>
        <v>47.882615156017835</v>
      </c>
    </row>
    <row r="31" spans="1:7" ht="12.75">
      <c r="A31" s="2">
        <v>18</v>
      </c>
      <c r="B31" s="2" t="s">
        <v>39</v>
      </c>
      <c r="C31" s="1" t="s">
        <v>12</v>
      </c>
      <c r="D31" s="5">
        <v>0.06858796296296296</v>
      </c>
      <c r="E31" s="6">
        <v>0.020833333333333332</v>
      </c>
      <c r="F31" s="5">
        <f t="shared" si="0"/>
        <v>0.04775462962962963</v>
      </c>
      <c r="G31" s="7">
        <f t="shared" si="1"/>
        <v>31.240911294231704</v>
      </c>
    </row>
    <row r="32" spans="1:6" ht="12.75">
      <c r="A32" s="2"/>
      <c r="B32" s="2"/>
      <c r="D32" s="5"/>
      <c r="E32" s="6"/>
      <c r="F32" s="4"/>
    </row>
    <row r="33" spans="1:6" ht="15.75">
      <c r="A33" s="3" t="s">
        <v>55</v>
      </c>
      <c r="B33" s="2"/>
      <c r="F33" s="5"/>
    </row>
    <row r="34" spans="1:7" ht="12.75">
      <c r="A34" s="1">
        <v>1</v>
      </c>
      <c r="B34" s="2" t="s">
        <v>0</v>
      </c>
      <c r="C34" s="1" t="s">
        <v>1</v>
      </c>
      <c r="D34" s="4">
        <v>0.022129629629629628</v>
      </c>
      <c r="E34" s="4">
        <v>0.002777777777777778</v>
      </c>
      <c r="F34" s="5">
        <f>D34-E34</f>
        <v>0.01935185185185185</v>
      </c>
      <c r="G34" s="8">
        <f>IF(A34=1,100,F$34/F34*100)</f>
        <v>100</v>
      </c>
    </row>
    <row r="35" spans="1:6" ht="12.75">
      <c r="A35" s="2"/>
      <c r="B35" s="2"/>
      <c r="F35" s="5"/>
    </row>
    <row r="36" spans="1:6" ht="15.75">
      <c r="A36" s="3" t="s">
        <v>56</v>
      </c>
      <c r="F36" s="5"/>
    </row>
    <row r="37" spans="1:7" ht="12.75">
      <c r="A37" s="1">
        <v>1</v>
      </c>
      <c r="B37" s="1" t="s">
        <v>10</v>
      </c>
      <c r="C37" s="1" t="s">
        <v>9</v>
      </c>
      <c r="D37" s="5">
        <v>0.05512731481481481</v>
      </c>
      <c r="E37" s="6">
        <v>0.03194444444444445</v>
      </c>
      <c r="F37" s="5">
        <f aca="true" t="shared" si="2" ref="F37:F43">D37-E37</f>
        <v>0.02318287037037036</v>
      </c>
      <c r="G37" s="8">
        <v>25</v>
      </c>
    </row>
    <row r="38" spans="1:7" ht="12.75">
      <c r="A38" s="1">
        <v>2</v>
      </c>
      <c r="B38" s="1" t="s">
        <v>15</v>
      </c>
      <c r="C38" s="1" t="s">
        <v>12</v>
      </c>
      <c r="D38" s="5">
        <v>0.02929398148148148</v>
      </c>
      <c r="E38" s="6">
        <v>0.006944444444444444</v>
      </c>
      <c r="F38" s="5">
        <f>D38-E38</f>
        <v>0.022349537037037036</v>
      </c>
      <c r="G38" s="8">
        <v>25</v>
      </c>
    </row>
    <row r="39" spans="1:7" ht="12.75">
      <c r="A39" s="1">
        <v>3</v>
      </c>
      <c r="B39" s="1" t="s">
        <v>11</v>
      </c>
      <c r="C39" s="1" t="s">
        <v>12</v>
      </c>
      <c r="D39" s="5">
        <v>0.023877314814814813</v>
      </c>
      <c r="E39" s="6">
        <v>0.001388888888888889</v>
      </c>
      <c r="F39" s="5">
        <f>D39-E39</f>
        <v>0.022488425925925926</v>
      </c>
      <c r="G39" s="8">
        <v>25</v>
      </c>
    </row>
    <row r="40" spans="1:7" ht="12.75">
      <c r="A40" s="1">
        <v>4</v>
      </c>
      <c r="B40" s="1" t="s">
        <v>13</v>
      </c>
      <c r="C40" s="1" t="s">
        <v>12</v>
      </c>
      <c r="D40" s="5">
        <v>0.02390046296296296</v>
      </c>
      <c r="E40" s="6">
        <v>0.001388888888888889</v>
      </c>
      <c r="F40" s="5">
        <f>D40-E40</f>
        <v>0.022511574074074073</v>
      </c>
      <c r="G40" s="8">
        <v>25</v>
      </c>
    </row>
    <row r="41" spans="1:7" ht="12.75">
      <c r="A41" s="1">
        <v>5</v>
      </c>
      <c r="B41" s="1" t="s">
        <v>14</v>
      </c>
      <c r="C41" s="1" t="s">
        <v>9</v>
      </c>
      <c r="D41" s="5">
        <v>0.05234953703703704</v>
      </c>
      <c r="E41" s="6">
        <v>0.02361111111111111</v>
      </c>
      <c r="F41" s="5">
        <f>D41-E41</f>
        <v>0.02873842592592593</v>
      </c>
      <c r="G41" s="8">
        <v>25</v>
      </c>
    </row>
    <row r="42" spans="1:7" ht="12.75">
      <c r="A42" s="1">
        <v>6</v>
      </c>
      <c r="B42" s="1" t="s">
        <v>16</v>
      </c>
      <c r="C42" s="1" t="s">
        <v>17</v>
      </c>
      <c r="D42" s="5">
        <v>0.03509259259259259</v>
      </c>
      <c r="E42" s="6">
        <v>0.002777777777777778</v>
      </c>
      <c r="F42" s="5">
        <f t="shared" si="2"/>
        <v>0.03231481481481482</v>
      </c>
      <c r="G42" s="8">
        <v>25</v>
      </c>
    </row>
    <row r="43" spans="1:7" ht="12.75">
      <c r="A43" s="1">
        <v>7</v>
      </c>
      <c r="B43" s="1" t="s">
        <v>18</v>
      </c>
      <c r="C43" s="1" t="s">
        <v>12</v>
      </c>
      <c r="D43" s="5">
        <v>0.08208333333333334</v>
      </c>
      <c r="E43" s="6">
        <v>0.04861111111111111</v>
      </c>
      <c r="F43" s="5">
        <f t="shared" si="2"/>
        <v>0.03347222222222223</v>
      </c>
      <c r="G43" s="8">
        <v>25</v>
      </c>
    </row>
    <row r="44" spans="1:7" ht="12.75">
      <c r="A44" s="2"/>
      <c r="B44" s="2"/>
      <c r="F44" s="5"/>
      <c r="G44" s="8"/>
    </row>
    <row r="45" spans="1:7" ht="15.75">
      <c r="A45" s="3" t="s">
        <v>150</v>
      </c>
      <c r="F45" s="5"/>
      <c r="G45" s="8"/>
    </row>
    <row r="46" spans="1:7" ht="12.75">
      <c r="A46" s="1">
        <v>1</v>
      </c>
      <c r="B46" s="1" t="s">
        <v>40</v>
      </c>
      <c r="C46" s="1" t="s">
        <v>9</v>
      </c>
      <c r="D46" s="5">
        <v>0.03273148148148148</v>
      </c>
      <c r="E46" s="6">
        <v>0.0125</v>
      </c>
      <c r="F46" s="5">
        <f aca="true" t="shared" si="3" ref="F46:F52">D46-E46</f>
        <v>0.02023148148148148</v>
      </c>
      <c r="G46" s="8">
        <v>25</v>
      </c>
    </row>
    <row r="47" spans="1:7" ht="12.75">
      <c r="A47" s="1">
        <v>2</v>
      </c>
      <c r="B47" s="1" t="s">
        <v>41</v>
      </c>
      <c r="C47" s="1" t="s">
        <v>12</v>
      </c>
      <c r="D47" s="5">
        <v>0.03319444444444444</v>
      </c>
      <c r="E47" s="6">
        <v>0.001388888888888889</v>
      </c>
      <c r="F47" s="5">
        <f t="shared" si="3"/>
        <v>0.03180555555555555</v>
      </c>
      <c r="G47" s="8">
        <v>25</v>
      </c>
    </row>
    <row r="48" spans="1:7" ht="12.75">
      <c r="A48" s="1">
        <v>3</v>
      </c>
      <c r="B48" s="1" t="s">
        <v>42</v>
      </c>
      <c r="C48" s="1" t="s">
        <v>17</v>
      </c>
      <c r="D48" s="5">
        <v>0.035069444444444445</v>
      </c>
      <c r="E48" s="6">
        <v>0.002777777777777778</v>
      </c>
      <c r="F48" s="5">
        <f t="shared" si="3"/>
        <v>0.03229166666666667</v>
      </c>
      <c r="G48" s="8">
        <v>25</v>
      </c>
    </row>
    <row r="49" spans="1:7" ht="12.75">
      <c r="A49" s="1">
        <v>4</v>
      </c>
      <c r="B49" s="1" t="s">
        <v>43</v>
      </c>
      <c r="C49" s="1" t="s">
        <v>5</v>
      </c>
      <c r="D49" s="5">
        <v>0.0516087962962963</v>
      </c>
      <c r="E49" s="6">
        <v>0.015277777777777777</v>
      </c>
      <c r="F49" s="5">
        <f t="shared" si="3"/>
        <v>0.03633101851851852</v>
      </c>
      <c r="G49" s="8">
        <v>25</v>
      </c>
    </row>
    <row r="50" spans="1:7" ht="12.75">
      <c r="A50" s="1">
        <v>5</v>
      </c>
      <c r="B50" s="1" t="s">
        <v>44</v>
      </c>
      <c r="C50" s="1" t="s">
        <v>32</v>
      </c>
      <c r="D50" s="5">
        <v>0.036828703703703704</v>
      </c>
      <c r="E50" s="6">
        <v>0</v>
      </c>
      <c r="F50" s="5">
        <f t="shared" si="3"/>
        <v>0.036828703703703704</v>
      </c>
      <c r="G50" s="8">
        <v>25</v>
      </c>
    </row>
    <row r="51" spans="1:7" ht="12.75">
      <c r="A51" s="1">
        <v>6</v>
      </c>
      <c r="B51" s="1" t="s">
        <v>45</v>
      </c>
      <c r="C51" s="1" t="s">
        <v>12</v>
      </c>
      <c r="D51" s="5">
        <v>0.05975694444444444</v>
      </c>
      <c r="E51" s="6">
        <v>0.011111111111111112</v>
      </c>
      <c r="F51" s="5">
        <f t="shared" si="3"/>
        <v>0.048645833333333326</v>
      </c>
      <c r="G51" s="8">
        <v>25</v>
      </c>
    </row>
    <row r="52" spans="1:7" ht="12.75">
      <c r="A52" s="1">
        <v>7</v>
      </c>
      <c r="B52" s="1" t="s">
        <v>46</v>
      </c>
      <c r="C52" s="1" t="s">
        <v>12</v>
      </c>
      <c r="D52" s="5">
        <v>0.05372685185185185</v>
      </c>
      <c r="E52" s="6">
        <v>0.004166666666666667</v>
      </c>
      <c r="F52" s="5">
        <f t="shared" si="3"/>
        <v>0.049560185185185186</v>
      </c>
      <c r="G52" s="8">
        <v>25</v>
      </c>
    </row>
    <row r="53" ht="12.75">
      <c r="F53" s="5"/>
    </row>
    <row r="54" ht="12.75">
      <c r="F54" s="5"/>
    </row>
    <row r="55" spans="1:6" ht="12.75">
      <c r="A55" s="1" t="s">
        <v>48</v>
      </c>
      <c r="C55" s="9">
        <f>COUNT(D9:D52)</f>
        <v>36</v>
      </c>
      <c r="F55" s="5"/>
    </row>
    <row r="56" spans="1:6" ht="12.75">
      <c r="A56" s="1" t="s">
        <v>47</v>
      </c>
      <c r="C56" s="9">
        <f>C55+17</f>
        <v>53</v>
      </c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</sheetData>
  <mergeCells count="3">
    <mergeCell ref="C1:G1"/>
    <mergeCell ref="C2:G2"/>
    <mergeCell ref="B3:G3"/>
  </mergeCells>
  <printOptions horizontalCentered="1"/>
  <pageMargins left="0.7480314960629921" right="0.7480314960629921" top="0.5118110236220472" bottom="0.5511811023622047" header="0.5118110236220472" footer="0.472440944881889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="85" zoomScaleNormal="85" workbookViewId="0" topLeftCell="A1">
      <selection activeCell="B6" sqref="B6:E7"/>
    </sheetView>
  </sheetViews>
  <sheetFormatPr defaultColWidth="9.140625" defaultRowHeight="12.75"/>
  <cols>
    <col min="1" max="1" width="5.28125" style="1" customWidth="1"/>
    <col min="2" max="2" width="32.00390625" style="1" bestFit="1" customWidth="1"/>
    <col min="3" max="3" width="19.57421875" style="1" bestFit="1" customWidth="1"/>
    <col min="4" max="4" width="7.57421875" style="1" customWidth="1"/>
    <col min="5" max="16384" width="9.140625" style="1" customWidth="1"/>
  </cols>
  <sheetData>
    <row r="1" spans="3:5" ht="19.5">
      <c r="C1" s="20" t="s">
        <v>49</v>
      </c>
      <c r="D1" s="20"/>
      <c r="E1" s="20"/>
    </row>
    <row r="2" spans="3:5" ht="15.75">
      <c r="C2" s="21" t="s">
        <v>167</v>
      </c>
      <c r="D2" s="21"/>
      <c r="E2" s="21"/>
    </row>
    <row r="3" spans="1:5" ht="22.5" customHeight="1">
      <c r="A3" s="2"/>
      <c r="B3" s="22" t="s">
        <v>51</v>
      </c>
      <c r="C3" s="22"/>
      <c r="D3" s="22"/>
      <c r="E3" s="22"/>
    </row>
    <row r="4" spans="1:5" ht="5.25" customHeight="1">
      <c r="A4" s="2"/>
      <c r="E4" s="10"/>
    </row>
    <row r="5" ht="15.75">
      <c r="A5" s="3" t="s">
        <v>57</v>
      </c>
    </row>
    <row r="6" spans="1:5" ht="12.75">
      <c r="A6" s="1">
        <v>1</v>
      </c>
      <c r="B6" s="1" t="s">
        <v>72</v>
      </c>
      <c r="C6" s="1" t="s">
        <v>79</v>
      </c>
      <c r="D6" s="5">
        <v>0.02621527777777778</v>
      </c>
      <c r="E6" s="8">
        <f>IF(A6=1,100,D$20/D6*100)</f>
        <v>100</v>
      </c>
    </row>
    <row r="7" spans="2:5" ht="12.75">
      <c r="B7" s="1" t="s">
        <v>73</v>
      </c>
      <c r="C7" s="1" t="s">
        <v>79</v>
      </c>
      <c r="D7" s="5">
        <v>0.02621527777777778</v>
      </c>
      <c r="E7" s="8">
        <f>IF(A7=1,100,D$6/D7*100)</f>
        <v>100</v>
      </c>
    </row>
    <row r="8" ht="15.75">
      <c r="A8" s="3" t="s">
        <v>58</v>
      </c>
    </row>
    <row r="9" spans="1:5" ht="12.75">
      <c r="A9" s="2">
        <v>1</v>
      </c>
      <c r="B9" s="1" t="s">
        <v>74</v>
      </c>
      <c r="C9" s="1" t="s">
        <v>65</v>
      </c>
      <c r="D9" s="5">
        <v>0.013171296296296294</v>
      </c>
      <c r="E9" s="8">
        <f aca="true" t="shared" si="0" ref="E9:E14">IF(A9=1,100,D$9/D9*100)</f>
        <v>100</v>
      </c>
    </row>
    <row r="10" spans="1:5" ht="12.75">
      <c r="A10" s="2">
        <v>2</v>
      </c>
      <c r="B10" s="1" t="s">
        <v>63</v>
      </c>
      <c r="C10" s="1" t="s">
        <v>12</v>
      </c>
      <c r="D10" s="5">
        <v>0.013310185185185187</v>
      </c>
      <c r="E10" s="7">
        <f t="shared" si="0"/>
        <v>98.9565217391304</v>
      </c>
    </row>
    <row r="11" spans="1:5" ht="12.75">
      <c r="A11" s="2">
        <v>3</v>
      </c>
      <c r="B11" s="1" t="s">
        <v>8</v>
      </c>
      <c r="C11" s="1" t="s">
        <v>9</v>
      </c>
      <c r="D11" s="5">
        <v>0.01744212962962963</v>
      </c>
      <c r="E11" s="7">
        <f t="shared" si="0"/>
        <v>75.51426675514264</v>
      </c>
    </row>
    <row r="12" spans="1:5" ht="12.75">
      <c r="A12" s="2">
        <v>4</v>
      </c>
      <c r="B12" s="1" t="s">
        <v>75</v>
      </c>
      <c r="C12" s="1" t="s">
        <v>79</v>
      </c>
      <c r="D12" s="5">
        <v>0.020682870370370372</v>
      </c>
      <c r="E12" s="7">
        <f t="shared" si="0"/>
        <v>63.68214885282595</v>
      </c>
    </row>
    <row r="13" spans="1:5" ht="12.75">
      <c r="A13" s="2">
        <v>5</v>
      </c>
      <c r="B13" s="1" t="s">
        <v>64</v>
      </c>
      <c r="C13" s="1" t="s">
        <v>65</v>
      </c>
      <c r="D13" s="5">
        <v>0.02332175925925926</v>
      </c>
      <c r="E13" s="7">
        <f t="shared" si="0"/>
        <v>56.47642679900743</v>
      </c>
    </row>
    <row r="14" spans="1:5" ht="12.75">
      <c r="A14" s="2">
        <v>6</v>
      </c>
      <c r="B14" s="1" t="s">
        <v>76</v>
      </c>
      <c r="C14" s="1" t="s">
        <v>79</v>
      </c>
      <c r="D14" s="5">
        <v>0.02888888888888889</v>
      </c>
      <c r="E14" s="7">
        <f t="shared" si="0"/>
        <v>45.59294871794871</v>
      </c>
    </row>
    <row r="15" spans="1:4" ht="12.75">
      <c r="A15" s="2"/>
      <c r="D15" s="5"/>
    </row>
    <row r="16" ht="15.75">
      <c r="A16" s="3" t="s">
        <v>59</v>
      </c>
    </row>
    <row r="17" spans="1:5" ht="12.75">
      <c r="A17" s="1">
        <v>1</v>
      </c>
      <c r="B17" s="1" t="s">
        <v>70</v>
      </c>
      <c r="C17" s="1" t="s">
        <v>71</v>
      </c>
      <c r="D17" s="5">
        <v>0.018032407407407407</v>
      </c>
      <c r="E17" s="8">
        <f>IF(A17=1,100,D$20/D17*100)</f>
        <v>100</v>
      </c>
    </row>
    <row r="18" ht="12.75">
      <c r="D18" s="5"/>
    </row>
    <row r="19" spans="1:2" ht="15.75">
      <c r="A19" s="3" t="s">
        <v>108</v>
      </c>
      <c r="B19" s="2"/>
    </row>
    <row r="20" spans="1:5" ht="12.75">
      <c r="A20" s="2">
        <v>1</v>
      </c>
      <c r="B20" s="2" t="s">
        <v>2</v>
      </c>
      <c r="C20" s="1" t="s">
        <v>3</v>
      </c>
      <c r="D20" s="5">
        <v>0.012824074074074073</v>
      </c>
      <c r="E20" s="8">
        <f aca="true" t="shared" si="1" ref="E20:E26">IF(A20=1,100,D$20/D20*100)</f>
        <v>100</v>
      </c>
    </row>
    <row r="21" spans="1:5" ht="12.75">
      <c r="A21" s="2">
        <v>2</v>
      </c>
      <c r="B21" s="2" t="s">
        <v>61</v>
      </c>
      <c r="C21" s="1" t="s">
        <v>62</v>
      </c>
      <c r="D21" s="5">
        <v>0.020682870370370372</v>
      </c>
      <c r="E21" s="7">
        <f t="shared" si="1"/>
        <v>62.003357582540566</v>
      </c>
    </row>
    <row r="22" spans="1:5" ht="12.75">
      <c r="A22" s="2">
        <v>3</v>
      </c>
      <c r="B22" s="2" t="s">
        <v>60</v>
      </c>
      <c r="C22" s="1" t="s">
        <v>5</v>
      </c>
      <c r="D22" s="5">
        <v>0.021550925925925928</v>
      </c>
      <c r="E22" s="7">
        <f t="shared" si="1"/>
        <v>59.50590762620836</v>
      </c>
    </row>
    <row r="23" spans="1:5" ht="12.75">
      <c r="A23" s="2">
        <v>4</v>
      </c>
      <c r="B23" s="2" t="s">
        <v>67</v>
      </c>
      <c r="C23" s="1" t="s">
        <v>69</v>
      </c>
      <c r="D23" s="5">
        <v>0.022546296296296297</v>
      </c>
      <c r="E23" s="7">
        <f t="shared" si="1"/>
        <v>56.8788501026694</v>
      </c>
    </row>
    <row r="24" spans="1:5" ht="12.75">
      <c r="A24" s="2">
        <v>5</v>
      </c>
      <c r="B24" s="2" t="s">
        <v>68</v>
      </c>
      <c r="C24" s="1" t="s">
        <v>69</v>
      </c>
      <c r="D24" s="5">
        <v>0.02351851851851852</v>
      </c>
      <c r="E24" s="7">
        <f t="shared" si="1"/>
        <v>54.527559055118104</v>
      </c>
    </row>
    <row r="25" spans="1:5" ht="12.75">
      <c r="A25" s="2">
        <v>6</v>
      </c>
      <c r="B25" s="2" t="s">
        <v>66</v>
      </c>
      <c r="C25" s="1" t="s">
        <v>12</v>
      </c>
      <c r="D25" s="5">
        <v>0.02670138888888889</v>
      </c>
      <c r="E25" s="7">
        <f t="shared" si="1"/>
        <v>48.02774165583008</v>
      </c>
    </row>
    <row r="26" spans="1:5" ht="12.75">
      <c r="A26" s="2">
        <v>7</v>
      </c>
      <c r="B26" s="2" t="s">
        <v>77</v>
      </c>
      <c r="C26" s="1" t="s">
        <v>12</v>
      </c>
      <c r="D26" s="5">
        <v>0.030659722222222224</v>
      </c>
      <c r="E26" s="7">
        <f t="shared" si="1"/>
        <v>41.82710456776142</v>
      </c>
    </row>
    <row r="28" spans="1:2" ht="15.75">
      <c r="A28" s="3" t="s">
        <v>109</v>
      </c>
      <c r="B28" s="2"/>
    </row>
    <row r="29" spans="1:5" ht="12.75">
      <c r="A29" s="2">
        <v>1</v>
      </c>
      <c r="B29" s="2" t="s">
        <v>78</v>
      </c>
      <c r="C29" s="1" t="s">
        <v>3</v>
      </c>
      <c r="D29" s="5">
        <v>0.011284722222222222</v>
      </c>
      <c r="E29" s="8">
        <f>IF(A29=1,100,D$29/D29*100)</f>
        <v>100</v>
      </c>
    </row>
    <row r="30" spans="1:5" ht="12.75">
      <c r="A30" s="2">
        <v>2</v>
      </c>
      <c r="B30" s="2" t="s">
        <v>20</v>
      </c>
      <c r="C30" s="1" t="s">
        <v>3</v>
      </c>
      <c r="D30" s="5">
        <v>0.012511574074074073</v>
      </c>
      <c r="E30" s="7">
        <f aca="true" t="shared" si="2" ref="E30:E56">IF(A30=1,100,D$29/D30*100)</f>
        <v>90.19426456984276</v>
      </c>
    </row>
    <row r="31" spans="1:5" ht="12.75">
      <c r="A31" s="2">
        <v>3</v>
      </c>
      <c r="B31" s="2" t="s">
        <v>80</v>
      </c>
      <c r="C31" s="1" t="s">
        <v>81</v>
      </c>
      <c r="D31" s="5">
        <v>0.013425925925925924</v>
      </c>
      <c r="E31" s="7">
        <f t="shared" si="2"/>
        <v>84.05172413793103</v>
      </c>
    </row>
    <row r="32" spans="1:5" ht="12.75">
      <c r="A32" s="2">
        <v>4</v>
      </c>
      <c r="B32" s="2" t="s">
        <v>82</v>
      </c>
      <c r="C32" s="1" t="s">
        <v>5</v>
      </c>
      <c r="D32" s="5">
        <v>0.013703703703703704</v>
      </c>
      <c r="E32" s="7">
        <f t="shared" si="2"/>
        <v>82.34797297297297</v>
      </c>
    </row>
    <row r="33" spans="1:5" ht="12.75">
      <c r="A33" s="2">
        <v>5</v>
      </c>
      <c r="B33" s="2" t="s">
        <v>24</v>
      </c>
      <c r="C33" s="1" t="s">
        <v>9</v>
      </c>
      <c r="D33" s="5">
        <v>0.014351851851851852</v>
      </c>
      <c r="E33" s="7">
        <f t="shared" si="2"/>
        <v>78.62903225806451</v>
      </c>
    </row>
    <row r="34" spans="1:5" ht="12.75">
      <c r="A34" s="2">
        <v>6</v>
      </c>
      <c r="B34" s="2" t="s">
        <v>83</v>
      </c>
      <c r="C34" s="1" t="s">
        <v>7</v>
      </c>
      <c r="D34" s="5">
        <v>0.014537037037037038</v>
      </c>
      <c r="E34" s="7">
        <f t="shared" si="2"/>
        <v>77.62738853503184</v>
      </c>
    </row>
    <row r="35" spans="1:5" ht="12.75">
      <c r="A35" s="2">
        <v>7</v>
      </c>
      <c r="B35" s="2" t="s">
        <v>84</v>
      </c>
      <c r="C35" s="1" t="s">
        <v>5</v>
      </c>
      <c r="D35" s="5">
        <v>0.015185185185185185</v>
      </c>
      <c r="E35" s="7">
        <f t="shared" si="2"/>
        <v>74.3140243902439</v>
      </c>
    </row>
    <row r="36" spans="1:5" ht="12.75">
      <c r="A36" s="2">
        <v>8</v>
      </c>
      <c r="B36" s="2" t="s">
        <v>85</v>
      </c>
      <c r="C36" s="1" t="s">
        <v>9</v>
      </c>
      <c r="D36" s="5">
        <v>0.015243055555555557</v>
      </c>
      <c r="E36" s="7">
        <f t="shared" si="2"/>
        <v>74.03189066059225</v>
      </c>
    </row>
    <row r="37" spans="1:5" ht="12.75">
      <c r="A37" s="2">
        <v>9</v>
      </c>
      <c r="B37" s="2" t="s">
        <v>86</v>
      </c>
      <c r="C37" s="1" t="s">
        <v>87</v>
      </c>
      <c r="D37" s="5">
        <v>0.01525462962962963</v>
      </c>
      <c r="E37" s="7">
        <f t="shared" si="2"/>
        <v>73.97572078907434</v>
      </c>
    </row>
    <row r="38" spans="1:5" ht="12.75">
      <c r="A38" s="2">
        <v>10</v>
      </c>
      <c r="B38" s="2" t="s">
        <v>88</v>
      </c>
      <c r="C38" s="1" t="s">
        <v>12</v>
      </c>
      <c r="D38" s="5">
        <v>0.01542824074074074</v>
      </c>
      <c r="E38" s="7">
        <f t="shared" si="2"/>
        <v>73.14328582145536</v>
      </c>
    </row>
    <row r="39" spans="1:5" ht="12.75">
      <c r="A39" s="2">
        <v>11</v>
      </c>
      <c r="B39" s="2" t="s">
        <v>89</v>
      </c>
      <c r="C39" s="1" t="s">
        <v>69</v>
      </c>
      <c r="D39" s="5">
        <v>0.01596064814814815</v>
      </c>
      <c r="E39" s="7">
        <f t="shared" si="2"/>
        <v>70.70340826686004</v>
      </c>
    </row>
    <row r="40" spans="1:5" ht="12.75">
      <c r="A40" s="2">
        <v>12</v>
      </c>
      <c r="B40" s="2" t="s">
        <v>90</v>
      </c>
      <c r="C40" s="1" t="s">
        <v>12</v>
      </c>
      <c r="D40" s="5">
        <v>0.015972222222222224</v>
      </c>
      <c r="E40" s="7">
        <f t="shared" si="2"/>
        <v>70.65217391304347</v>
      </c>
    </row>
    <row r="41" spans="1:5" ht="12.75">
      <c r="A41" s="2">
        <v>13</v>
      </c>
      <c r="B41" s="2" t="s">
        <v>26</v>
      </c>
      <c r="C41" s="1" t="s">
        <v>9</v>
      </c>
      <c r="D41" s="5">
        <v>0.016041666666666666</v>
      </c>
      <c r="E41" s="7">
        <f t="shared" si="2"/>
        <v>70.34632034632034</v>
      </c>
    </row>
    <row r="42" spans="1:5" ht="12.75">
      <c r="A42" s="2">
        <v>14</v>
      </c>
      <c r="B42" s="2" t="s">
        <v>91</v>
      </c>
      <c r="C42" s="1" t="s">
        <v>5</v>
      </c>
      <c r="D42" s="5">
        <v>0.01730324074074074</v>
      </c>
      <c r="E42" s="7">
        <f t="shared" si="2"/>
        <v>65.21739130434783</v>
      </c>
    </row>
    <row r="43" spans="1:5" ht="12.75">
      <c r="A43" s="2">
        <v>15</v>
      </c>
      <c r="B43" s="2" t="s">
        <v>92</v>
      </c>
      <c r="C43" s="1" t="s">
        <v>12</v>
      </c>
      <c r="D43" s="5">
        <v>0.017326388888888888</v>
      </c>
      <c r="E43" s="7">
        <f t="shared" si="2"/>
        <v>65.13026052104209</v>
      </c>
    </row>
    <row r="44" spans="1:5" ht="12.75">
      <c r="A44" s="2">
        <v>16</v>
      </c>
      <c r="B44" s="2" t="s">
        <v>93</v>
      </c>
      <c r="C44" s="1" t="s">
        <v>12</v>
      </c>
      <c r="D44" s="5">
        <v>0.01747685185185185</v>
      </c>
      <c r="E44" s="7">
        <f t="shared" si="2"/>
        <v>64.56953642384106</v>
      </c>
    </row>
    <row r="45" spans="1:5" ht="12.75">
      <c r="A45" s="2">
        <v>17</v>
      </c>
      <c r="B45" s="2" t="s">
        <v>94</v>
      </c>
      <c r="C45" s="1" t="s">
        <v>5</v>
      </c>
      <c r="D45" s="5">
        <v>0.018460648148148146</v>
      </c>
      <c r="E45" s="7">
        <f t="shared" si="2"/>
        <v>61.128526645768034</v>
      </c>
    </row>
    <row r="46" spans="1:5" ht="12.75">
      <c r="A46" s="2">
        <v>18</v>
      </c>
      <c r="B46" s="2" t="s">
        <v>95</v>
      </c>
      <c r="C46" s="1" t="s">
        <v>96</v>
      </c>
      <c r="D46" s="5">
        <v>0.018483796296296297</v>
      </c>
      <c r="E46" s="7">
        <f t="shared" si="2"/>
        <v>61.05197244834064</v>
      </c>
    </row>
    <row r="47" spans="1:5" ht="12.75">
      <c r="A47" s="2">
        <v>19</v>
      </c>
      <c r="B47" s="2" t="s">
        <v>29</v>
      </c>
      <c r="C47" s="1" t="s">
        <v>12</v>
      </c>
      <c r="D47" s="5">
        <v>0.018645833333333334</v>
      </c>
      <c r="E47" s="7">
        <f t="shared" si="2"/>
        <v>60.52141527001862</v>
      </c>
    </row>
    <row r="48" spans="1:5" ht="12.75">
      <c r="A48" s="2">
        <v>20</v>
      </c>
      <c r="B48" s="2" t="s">
        <v>169</v>
      </c>
      <c r="C48" s="1" t="s">
        <v>3</v>
      </c>
      <c r="D48" s="5">
        <v>0.018935185185185183</v>
      </c>
      <c r="E48" s="7">
        <f t="shared" si="2"/>
        <v>59.59657701711492</v>
      </c>
    </row>
    <row r="49" spans="1:5" ht="12.75">
      <c r="A49" s="2">
        <v>21</v>
      </c>
      <c r="B49" s="2" t="s">
        <v>97</v>
      </c>
      <c r="C49" s="1" t="s">
        <v>79</v>
      </c>
      <c r="D49" s="5">
        <v>0.02074074074074074</v>
      </c>
      <c r="E49" s="7">
        <f t="shared" si="2"/>
        <v>54.40848214285714</v>
      </c>
    </row>
    <row r="50" spans="1:5" ht="12.75">
      <c r="A50" s="2">
        <v>22</v>
      </c>
      <c r="B50" s="2" t="s">
        <v>98</v>
      </c>
      <c r="C50" s="1" t="s">
        <v>12</v>
      </c>
      <c r="D50" s="5">
        <v>0.02130787037037037</v>
      </c>
      <c r="E50" s="7">
        <f t="shared" si="2"/>
        <v>52.960347637153724</v>
      </c>
    </row>
    <row r="51" spans="1:5" ht="12.75">
      <c r="A51" s="2">
        <v>23</v>
      </c>
      <c r="B51" s="2" t="s">
        <v>99</v>
      </c>
      <c r="C51" s="1" t="s">
        <v>100</v>
      </c>
      <c r="D51" s="5">
        <v>0.021840277777777778</v>
      </c>
      <c r="E51" s="7">
        <f t="shared" si="2"/>
        <v>51.669316375198726</v>
      </c>
    </row>
    <row r="52" spans="1:5" ht="12.75">
      <c r="A52" s="2">
        <v>24</v>
      </c>
      <c r="B52" s="2" t="s">
        <v>101</v>
      </c>
      <c r="C52" s="1" t="s">
        <v>81</v>
      </c>
      <c r="D52" s="5">
        <v>0.02630787037037037</v>
      </c>
      <c r="E52" s="7">
        <f t="shared" si="2"/>
        <v>42.89485261768588</v>
      </c>
    </row>
    <row r="53" spans="1:5" ht="12.75">
      <c r="A53" s="2">
        <v>25</v>
      </c>
      <c r="B53" s="2" t="s">
        <v>102</v>
      </c>
      <c r="C53" s="1" t="s">
        <v>71</v>
      </c>
      <c r="D53" s="5">
        <v>0.02659722222222222</v>
      </c>
      <c r="E53" s="7">
        <f t="shared" si="2"/>
        <v>42.42819843342037</v>
      </c>
    </row>
    <row r="54" spans="1:5" ht="12.75">
      <c r="A54" s="2">
        <v>26</v>
      </c>
      <c r="B54" s="2" t="s">
        <v>103</v>
      </c>
      <c r="C54" s="1" t="s">
        <v>7</v>
      </c>
      <c r="D54" s="5">
        <v>0.026759259259259257</v>
      </c>
      <c r="E54" s="7">
        <f t="shared" si="2"/>
        <v>42.17128027681662</v>
      </c>
    </row>
    <row r="55" spans="1:5" ht="12.75">
      <c r="A55" s="2">
        <v>27</v>
      </c>
      <c r="B55" s="2" t="s">
        <v>104</v>
      </c>
      <c r="C55" s="1" t="s">
        <v>12</v>
      </c>
      <c r="D55" s="5">
        <v>0.028333333333333332</v>
      </c>
      <c r="E55" s="7">
        <f t="shared" si="2"/>
        <v>39.82843137254902</v>
      </c>
    </row>
    <row r="56" spans="1:5" ht="12.75">
      <c r="A56" s="2">
        <v>28</v>
      </c>
      <c r="B56" s="2" t="s">
        <v>105</v>
      </c>
      <c r="C56" s="1" t="s">
        <v>32</v>
      </c>
      <c r="D56" s="5">
        <v>0.03909722222222222</v>
      </c>
      <c r="E56" s="7">
        <f t="shared" si="2"/>
        <v>28.863232682060392</v>
      </c>
    </row>
    <row r="57" spans="1:5" ht="12.75">
      <c r="A57" s="2">
        <v>29</v>
      </c>
      <c r="B57" s="2" t="s">
        <v>19</v>
      </c>
      <c r="C57" s="1" t="s">
        <v>5</v>
      </c>
      <c r="D57" s="11" t="s">
        <v>118</v>
      </c>
      <c r="E57" s="7">
        <v>10</v>
      </c>
    </row>
    <row r="58" spans="1:5" ht="12.75">
      <c r="A58" s="2">
        <v>30</v>
      </c>
      <c r="B58" s="2" t="s">
        <v>106</v>
      </c>
      <c r="C58" s="1" t="s">
        <v>12</v>
      </c>
      <c r="D58" s="11">
        <v>0.03810185185185185</v>
      </c>
      <c r="E58" s="11" t="s">
        <v>107</v>
      </c>
    </row>
    <row r="59" spans="1:4" ht="12.75">
      <c r="A59" s="2"/>
      <c r="B59" s="2"/>
      <c r="D59" s="5"/>
    </row>
    <row r="60" spans="1:2" ht="15.75">
      <c r="A60" s="3" t="s">
        <v>110</v>
      </c>
      <c r="B60" s="2"/>
    </row>
    <row r="61" spans="1:5" ht="12.75">
      <c r="A61" s="1">
        <v>1</v>
      </c>
      <c r="B61" s="2" t="s">
        <v>111</v>
      </c>
      <c r="C61" s="1" t="s">
        <v>112</v>
      </c>
      <c r="D61" s="5">
        <v>0.010601851851851854</v>
      </c>
      <c r="E61" s="8">
        <f>IF(A61=1,100,D$61/D61*100)</f>
        <v>100</v>
      </c>
    </row>
    <row r="62" spans="1:5" ht="12.75">
      <c r="A62" s="1">
        <v>2</v>
      </c>
      <c r="B62" s="2" t="s">
        <v>113</v>
      </c>
      <c r="C62" s="1" t="s">
        <v>5</v>
      </c>
      <c r="D62" s="5">
        <v>0.012025462962962962</v>
      </c>
      <c r="E62" s="7">
        <f aca="true" t="shared" si="3" ref="E62:E67">IF(A62=1,100,D$61/D62*100)</f>
        <v>88.1616939364774</v>
      </c>
    </row>
    <row r="63" spans="1:5" ht="12.75">
      <c r="A63" s="1">
        <v>3</v>
      </c>
      <c r="B63" s="2" t="s">
        <v>114</v>
      </c>
      <c r="C63" s="1" t="s">
        <v>79</v>
      </c>
      <c r="D63" s="5">
        <v>0.012627314814814815</v>
      </c>
      <c r="E63" s="7">
        <f t="shared" si="3"/>
        <v>83.95967002749772</v>
      </c>
    </row>
    <row r="64" spans="1:5" ht="12.75">
      <c r="A64" s="1">
        <v>4</v>
      </c>
      <c r="B64" s="2" t="s">
        <v>0</v>
      </c>
      <c r="C64" s="1" t="s">
        <v>1</v>
      </c>
      <c r="D64" s="5">
        <v>0.014467592592592593</v>
      </c>
      <c r="E64" s="7">
        <f t="shared" si="3"/>
        <v>73.28000000000002</v>
      </c>
    </row>
    <row r="65" spans="1:5" ht="12.75">
      <c r="A65" s="1">
        <v>5</v>
      </c>
      <c r="B65" s="2" t="s">
        <v>115</v>
      </c>
      <c r="C65" s="1" t="s">
        <v>12</v>
      </c>
      <c r="D65" s="5">
        <v>0.015335648148148147</v>
      </c>
      <c r="E65" s="7">
        <f t="shared" si="3"/>
        <v>69.13207547169813</v>
      </c>
    </row>
    <row r="66" spans="1:5" ht="12.75">
      <c r="A66" s="1">
        <v>6</v>
      </c>
      <c r="B66" s="2" t="s">
        <v>116</v>
      </c>
      <c r="C66" s="1" t="s">
        <v>71</v>
      </c>
      <c r="D66" s="5">
        <v>0.01877314814814815</v>
      </c>
      <c r="E66" s="7">
        <f t="shared" si="3"/>
        <v>56.473489519112206</v>
      </c>
    </row>
    <row r="67" spans="1:5" ht="12.75">
      <c r="A67" s="1">
        <v>7</v>
      </c>
      <c r="B67" s="2" t="s">
        <v>117</v>
      </c>
      <c r="C67" s="1" t="s">
        <v>71</v>
      </c>
      <c r="D67" s="5">
        <v>0.020844907407407406</v>
      </c>
      <c r="E67" s="7">
        <f t="shared" si="3"/>
        <v>50.86063298167686</v>
      </c>
    </row>
    <row r="68" spans="1:5" ht="12.75">
      <c r="A68" s="1">
        <v>8</v>
      </c>
      <c r="B68" s="2" t="s">
        <v>119</v>
      </c>
      <c r="C68" s="1" t="s">
        <v>12</v>
      </c>
      <c r="D68" s="5" t="s">
        <v>118</v>
      </c>
      <c r="E68" s="8">
        <v>10</v>
      </c>
    </row>
    <row r="69" spans="1:2" ht="12.75">
      <c r="A69" s="2"/>
      <c r="B69" s="2"/>
    </row>
    <row r="70" ht="15.75">
      <c r="A70" s="3" t="s">
        <v>151</v>
      </c>
    </row>
    <row r="71" spans="1:5" ht="12.75">
      <c r="A71" s="1">
        <v>1</v>
      </c>
      <c r="B71" s="1" t="s">
        <v>120</v>
      </c>
      <c r="C71" s="1" t="s">
        <v>5</v>
      </c>
      <c r="D71" s="5">
        <v>0.009641203703703704</v>
      </c>
      <c r="E71" s="8"/>
    </row>
    <row r="72" spans="1:5" ht="12.75">
      <c r="A72" s="1">
        <v>2</v>
      </c>
      <c r="B72" s="1" t="s">
        <v>15</v>
      </c>
      <c r="C72" s="1" t="s">
        <v>12</v>
      </c>
      <c r="D72" s="5">
        <v>0.022858796296296294</v>
      </c>
      <c r="E72" s="8"/>
    </row>
    <row r="73" spans="1:5" ht="12.75">
      <c r="A73" s="1">
        <v>3</v>
      </c>
      <c r="B73" s="1" t="s">
        <v>121</v>
      </c>
      <c r="C73" s="1" t="s">
        <v>12</v>
      </c>
      <c r="D73" s="5">
        <v>0.023240740740740742</v>
      </c>
      <c r="E73" s="8"/>
    </row>
    <row r="74" spans="1:5" ht="12.75">
      <c r="A74" s="1">
        <v>4</v>
      </c>
      <c r="B74" s="1" t="s">
        <v>122</v>
      </c>
      <c r="C74" s="1" t="s">
        <v>12</v>
      </c>
      <c r="D74" s="5">
        <v>0.02390046296296296</v>
      </c>
      <c r="E74" s="8"/>
    </row>
    <row r="75" spans="1:5" ht="12.75">
      <c r="A75" s="1">
        <v>5</v>
      </c>
      <c r="B75" s="1" t="s">
        <v>123</v>
      </c>
      <c r="C75" s="1" t="s">
        <v>124</v>
      </c>
      <c r="D75" s="5">
        <v>0.028506944444444442</v>
      </c>
      <c r="E75" s="8"/>
    </row>
    <row r="76" spans="1:5" ht="12.75">
      <c r="A76" s="1">
        <v>6</v>
      </c>
      <c r="B76" s="1" t="s">
        <v>125</v>
      </c>
      <c r="C76" s="5" t="s">
        <v>12</v>
      </c>
      <c r="D76" s="5">
        <v>0.030219907407407407</v>
      </c>
      <c r="E76" s="8"/>
    </row>
    <row r="77" spans="1:5" ht="12.75">
      <c r="A77" s="1">
        <v>7</v>
      </c>
      <c r="B77" s="1" t="s">
        <v>126</v>
      </c>
      <c r="C77" s="5" t="s">
        <v>12</v>
      </c>
      <c r="D77" s="5">
        <v>0.030243055555555554</v>
      </c>
      <c r="E77" s="8"/>
    </row>
    <row r="78" spans="1:5" ht="12.75">
      <c r="A78" s="1">
        <v>8</v>
      </c>
      <c r="B78" s="1" t="s">
        <v>127</v>
      </c>
      <c r="C78" s="1" t="s">
        <v>9</v>
      </c>
      <c r="D78" s="5">
        <v>0.030636574074074076</v>
      </c>
      <c r="E78" s="8"/>
    </row>
    <row r="79" spans="1:5" ht="12.75">
      <c r="A79" s="1">
        <v>9</v>
      </c>
      <c r="B79" s="1" t="s">
        <v>128</v>
      </c>
      <c r="C79" s="1" t="s">
        <v>12</v>
      </c>
      <c r="D79" s="5">
        <v>0.0341087962962963</v>
      </c>
      <c r="E79" s="8"/>
    </row>
    <row r="80" spans="1:5" ht="12.75">
      <c r="A80" s="1">
        <v>10</v>
      </c>
      <c r="B80" s="1" t="s">
        <v>129</v>
      </c>
      <c r="C80" s="1" t="s">
        <v>12</v>
      </c>
      <c r="D80" s="5">
        <v>0.0341087962962963</v>
      </c>
      <c r="E80" s="8"/>
    </row>
    <row r="81" spans="1:5" ht="12.75">
      <c r="A81" s="2"/>
      <c r="B81" s="2"/>
      <c r="E81" s="8"/>
    </row>
    <row r="82" spans="1:5" ht="15.75">
      <c r="A82" s="3" t="s">
        <v>150</v>
      </c>
      <c r="E82" s="8"/>
    </row>
    <row r="83" spans="1:5" ht="12.75">
      <c r="A83" s="1">
        <v>1</v>
      </c>
      <c r="B83" s="1" t="s">
        <v>130</v>
      </c>
      <c r="C83" s="1" t="s">
        <v>12</v>
      </c>
      <c r="D83" s="5">
        <v>0.01386574074074074</v>
      </c>
      <c r="E83" s="8"/>
    </row>
    <row r="84" spans="1:5" ht="12.75">
      <c r="A84" s="1">
        <v>2</v>
      </c>
      <c r="B84" s="1" t="s">
        <v>131</v>
      </c>
      <c r="C84" s="5" t="s">
        <v>12</v>
      </c>
      <c r="D84" s="5">
        <v>0.018935185185185183</v>
      </c>
      <c r="E84" s="8"/>
    </row>
    <row r="85" spans="1:5" ht="12.75">
      <c r="A85" s="1">
        <v>3</v>
      </c>
      <c r="B85" s="1" t="s">
        <v>132</v>
      </c>
      <c r="C85" s="1" t="s">
        <v>12</v>
      </c>
      <c r="D85" s="5">
        <v>0.01965277777777778</v>
      </c>
      <c r="E85" s="8"/>
    </row>
    <row r="86" spans="1:5" ht="12.75">
      <c r="A86" s="1">
        <v>4</v>
      </c>
      <c r="B86" s="1" t="s">
        <v>133</v>
      </c>
      <c r="C86" s="1" t="s">
        <v>12</v>
      </c>
      <c r="D86" s="5">
        <v>0.020127314814814817</v>
      </c>
      <c r="E86" s="8"/>
    </row>
    <row r="87" spans="1:5" ht="12.75">
      <c r="A87" s="1">
        <v>5</v>
      </c>
      <c r="B87" s="1" t="s">
        <v>134</v>
      </c>
      <c r="C87" s="1" t="s">
        <v>12</v>
      </c>
      <c r="D87" s="5">
        <v>0.021388888888888888</v>
      </c>
      <c r="E87" s="8"/>
    </row>
    <row r="88" spans="1:5" ht="12.75">
      <c r="A88" s="1">
        <v>6</v>
      </c>
      <c r="B88" s="1" t="s">
        <v>135</v>
      </c>
      <c r="C88" s="1" t="s">
        <v>12</v>
      </c>
      <c r="D88" s="5">
        <v>0.022141203703703705</v>
      </c>
      <c r="E88" s="8"/>
    </row>
    <row r="89" spans="1:5" ht="12.75">
      <c r="A89" s="1">
        <v>7</v>
      </c>
      <c r="B89" s="1" t="s">
        <v>136</v>
      </c>
      <c r="C89" s="1" t="s">
        <v>12</v>
      </c>
      <c r="D89" s="5">
        <v>0.022152777777777775</v>
      </c>
      <c r="E89" s="8"/>
    </row>
    <row r="90" spans="1:4" ht="12.75">
      <c r="A90" s="1">
        <v>8</v>
      </c>
      <c r="B90" s="1" t="s">
        <v>138</v>
      </c>
      <c r="C90" s="12" t="s">
        <v>12</v>
      </c>
      <c r="D90" s="5">
        <v>0.02440972222222222</v>
      </c>
    </row>
    <row r="91" spans="1:4" ht="12.75">
      <c r="A91" s="1">
        <v>9</v>
      </c>
      <c r="B91" s="1" t="s">
        <v>139</v>
      </c>
      <c r="C91" s="12" t="s">
        <v>12</v>
      </c>
      <c r="D91" s="5">
        <v>0.02665509259259259</v>
      </c>
    </row>
    <row r="92" spans="1:4" ht="12.75">
      <c r="A92" s="1">
        <v>10</v>
      </c>
      <c r="B92" s="1" t="s">
        <v>137</v>
      </c>
      <c r="C92" s="12" t="s">
        <v>12</v>
      </c>
      <c r="D92" s="5">
        <v>0.028854166666666667</v>
      </c>
    </row>
    <row r="93" spans="1:4" ht="12.75">
      <c r="A93" s="1">
        <v>11</v>
      </c>
      <c r="B93" s="1" t="s">
        <v>166</v>
      </c>
      <c r="C93" s="12" t="s">
        <v>12</v>
      </c>
      <c r="D93" s="5">
        <v>0.03292824074074074</v>
      </c>
    </row>
    <row r="94" spans="1:4" ht="12.75">
      <c r="A94" s="1">
        <v>12</v>
      </c>
      <c r="B94" s="1" t="s">
        <v>140</v>
      </c>
      <c r="C94" s="12" t="s">
        <v>12</v>
      </c>
      <c r="D94" s="5">
        <v>0.033032407407407406</v>
      </c>
    </row>
    <row r="95" spans="1:4" ht="12.75">
      <c r="A95" s="1">
        <v>13</v>
      </c>
      <c r="B95" s="1" t="s">
        <v>141</v>
      </c>
      <c r="C95" s="1" t="s">
        <v>9</v>
      </c>
      <c r="D95" s="5">
        <v>0.03652777777777778</v>
      </c>
    </row>
    <row r="96" spans="1:4" ht="12.75">
      <c r="A96" s="1">
        <v>14</v>
      </c>
      <c r="B96" s="1" t="s">
        <v>142</v>
      </c>
      <c r="C96" s="1" t="s">
        <v>12</v>
      </c>
      <c r="D96" s="5">
        <v>0.03836805555555555</v>
      </c>
    </row>
    <row r="97" spans="1:4" ht="12.75">
      <c r="A97" s="1">
        <v>15</v>
      </c>
      <c r="B97" s="1" t="s">
        <v>143</v>
      </c>
      <c r="C97" s="1" t="s">
        <v>144</v>
      </c>
      <c r="D97" s="5">
        <v>0.04513888888888889</v>
      </c>
    </row>
    <row r="98" spans="1:4" ht="12.75">
      <c r="A98" s="1">
        <v>16</v>
      </c>
      <c r="B98" s="1" t="s">
        <v>145</v>
      </c>
      <c r="C98" s="1" t="s">
        <v>146</v>
      </c>
      <c r="D98" s="5">
        <v>0.04591435185185185</v>
      </c>
    </row>
    <row r="99" spans="1:4" ht="12.75">
      <c r="A99" s="1">
        <v>17</v>
      </c>
      <c r="B99" s="1" t="s">
        <v>149</v>
      </c>
      <c r="C99" s="1" t="s">
        <v>12</v>
      </c>
      <c r="D99" s="5">
        <v>0.04951388888888889</v>
      </c>
    </row>
    <row r="100" spans="1:4" ht="12.75">
      <c r="A100" s="1">
        <v>18</v>
      </c>
      <c r="B100" s="1" t="s">
        <v>147</v>
      </c>
      <c r="C100" s="5" t="s">
        <v>12</v>
      </c>
      <c r="D100" s="5">
        <v>0.0496412037037037</v>
      </c>
    </row>
    <row r="101" spans="1:4" ht="12.75">
      <c r="A101" s="1">
        <v>19</v>
      </c>
      <c r="B101" s="1" t="s">
        <v>148</v>
      </c>
      <c r="C101" s="5" t="s">
        <v>12</v>
      </c>
      <c r="D101" s="5">
        <v>0.0496412037037037</v>
      </c>
    </row>
    <row r="102" ht="12.75">
      <c r="D102" s="5"/>
    </row>
    <row r="103" spans="1:5" ht="15.75">
      <c r="A103" s="3" t="s">
        <v>152</v>
      </c>
      <c r="E103" s="8"/>
    </row>
    <row r="104" spans="1:5" ht="12.75">
      <c r="A104" s="1">
        <v>1</v>
      </c>
      <c r="B104" s="1" t="s">
        <v>154</v>
      </c>
      <c r="C104" s="1" t="s">
        <v>153</v>
      </c>
      <c r="D104" s="5">
        <v>0.03221064814814815</v>
      </c>
      <c r="E104" s="8"/>
    </row>
    <row r="105" spans="1:5" ht="12.75">
      <c r="A105" s="1">
        <v>2</v>
      </c>
      <c r="B105" s="1" t="s">
        <v>155</v>
      </c>
      <c r="C105" s="1" t="s">
        <v>100</v>
      </c>
      <c r="D105" s="5">
        <v>0.048263888888888884</v>
      </c>
      <c r="E105" s="8"/>
    </row>
    <row r="106" spans="1:5" ht="12.75">
      <c r="A106" s="1">
        <v>3</v>
      </c>
      <c r="B106" s="1" t="s">
        <v>156</v>
      </c>
      <c r="C106" s="1" t="s">
        <v>100</v>
      </c>
      <c r="D106" s="5">
        <v>0.04850694444444444</v>
      </c>
      <c r="E106" s="8"/>
    </row>
    <row r="107" spans="1:5" ht="12.75">
      <c r="A107" s="1">
        <v>4</v>
      </c>
      <c r="B107" s="1" t="s">
        <v>157</v>
      </c>
      <c r="C107" s="1" t="s">
        <v>100</v>
      </c>
      <c r="D107" s="5">
        <v>0.04887731481481481</v>
      </c>
      <c r="E107" s="8"/>
    </row>
    <row r="108" spans="1:5" ht="12.75">
      <c r="A108" s="1">
        <v>5</v>
      </c>
      <c r="B108" s="1" t="s">
        <v>158</v>
      </c>
      <c r="C108" s="1" t="s">
        <v>100</v>
      </c>
      <c r="D108" s="5">
        <v>0.049375</v>
      </c>
      <c r="E108" s="8"/>
    </row>
    <row r="109" spans="1:5" ht="12.75">
      <c r="A109" s="1">
        <v>6</v>
      </c>
      <c r="B109" s="1" t="s">
        <v>159</v>
      </c>
      <c r="C109" s="1" t="s">
        <v>100</v>
      </c>
      <c r="D109" s="5">
        <v>0.04945601851851852</v>
      </c>
      <c r="E109" s="8"/>
    </row>
    <row r="110" spans="1:5" ht="12.75">
      <c r="A110" s="1">
        <v>7</v>
      </c>
      <c r="B110" s="1" t="s">
        <v>160</v>
      </c>
      <c r="C110" s="1" t="s">
        <v>100</v>
      </c>
      <c r="D110" s="5">
        <v>0.049479166666666664</v>
      </c>
      <c r="E110" s="8"/>
    </row>
    <row r="113" spans="1:6" ht="12.75">
      <c r="A113" s="1" t="s">
        <v>48</v>
      </c>
      <c r="C113" s="9">
        <f>COUNT(D6:D110)</f>
        <v>88</v>
      </c>
      <c r="F113" s="5"/>
    </row>
    <row r="114" spans="1:6" ht="12.75">
      <c r="A114" s="1" t="s">
        <v>47</v>
      </c>
      <c r="C114" s="9">
        <f>C113+20</f>
        <v>108</v>
      </c>
      <c r="F114" s="5"/>
    </row>
  </sheetData>
  <mergeCells count="3">
    <mergeCell ref="C1:E1"/>
    <mergeCell ref="C2:E2"/>
    <mergeCell ref="B3:E3"/>
  </mergeCells>
  <printOptions horizontalCentered="1"/>
  <pageMargins left="0.7480314960629921" right="0.7480314960629921" top="0.5118110236220472" bottom="0.5511811023622047" header="0.5118110236220472" footer="0.472440944881889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33">
      <selection activeCell="A52" sqref="A52:E53"/>
    </sheetView>
  </sheetViews>
  <sheetFormatPr defaultColWidth="9.140625" defaultRowHeight="12.75"/>
  <cols>
    <col min="1" max="1" width="5.28125" style="1" customWidth="1"/>
    <col min="2" max="2" width="36.00390625" style="1" bestFit="1" customWidth="1"/>
    <col min="3" max="3" width="18.28125" style="1" bestFit="1" customWidth="1"/>
    <col min="4" max="16384" width="9.140625" style="1" customWidth="1"/>
  </cols>
  <sheetData>
    <row r="1" spans="3:5" ht="19.5">
      <c r="C1" s="20" t="s">
        <v>49</v>
      </c>
      <c r="D1" s="20"/>
      <c r="E1" s="20"/>
    </row>
    <row r="2" spans="3:5" ht="15.75">
      <c r="C2" s="21" t="s">
        <v>168</v>
      </c>
      <c r="D2" s="21"/>
      <c r="E2" s="21"/>
    </row>
    <row r="3" spans="1:5" ht="22.5" customHeight="1">
      <c r="A3" s="2"/>
      <c r="B3" s="22" t="s">
        <v>51</v>
      </c>
      <c r="C3" s="22"/>
      <c r="D3" s="22"/>
      <c r="E3" s="22"/>
    </row>
    <row r="4" spans="1:5" ht="12.75">
      <c r="A4" s="2"/>
      <c r="E4" s="10"/>
    </row>
    <row r="5" ht="15.75">
      <c r="A5" s="3" t="s">
        <v>57</v>
      </c>
    </row>
    <row r="6" spans="1:5" ht="12.75">
      <c r="A6" s="1">
        <v>1</v>
      </c>
      <c r="B6" s="1" t="s">
        <v>73</v>
      </c>
      <c r="C6" s="1" t="s">
        <v>79</v>
      </c>
      <c r="D6" s="5">
        <v>0.04055555555555555</v>
      </c>
      <c r="E6" s="8">
        <f>IF(A6=1,100,D$21/D6*100)</f>
        <v>100</v>
      </c>
    </row>
    <row r="7" spans="1:5" ht="12.75">
      <c r="A7" s="1">
        <v>2</v>
      </c>
      <c r="B7" s="1" t="s">
        <v>72</v>
      </c>
      <c r="C7" s="1" t="s">
        <v>79</v>
      </c>
      <c r="D7" s="5">
        <v>0.040601851851851854</v>
      </c>
      <c r="E7" s="7">
        <f>IF(A7=1,100,D$6/D7*100)</f>
        <v>99.88597491448118</v>
      </c>
    </row>
    <row r="8" spans="4:5" ht="12.75">
      <c r="D8" s="5"/>
      <c r="E8" s="8"/>
    </row>
    <row r="9" ht="15.75">
      <c r="A9" s="3" t="s">
        <v>58</v>
      </c>
    </row>
    <row r="10" spans="1:5" ht="12.75">
      <c r="A10" s="1">
        <v>1</v>
      </c>
      <c r="B10" s="1" t="s">
        <v>8</v>
      </c>
      <c r="C10" s="1" t="s">
        <v>9</v>
      </c>
      <c r="D10" s="5">
        <v>0.035208333333333335</v>
      </c>
      <c r="E10" s="7">
        <f>IF(A10=1,100,D$10/D10*100)</f>
        <v>100</v>
      </c>
    </row>
    <row r="11" spans="1:5" ht="12.75">
      <c r="A11" s="1">
        <v>2</v>
      </c>
      <c r="B11" s="1" t="s">
        <v>121</v>
      </c>
      <c r="C11" s="1" t="s">
        <v>184</v>
      </c>
      <c r="D11" s="5">
        <v>0.03668981481481482</v>
      </c>
      <c r="E11" s="7">
        <f>IF(A11=1,100,D$10/D11*100)</f>
        <v>95.96214511041008</v>
      </c>
    </row>
    <row r="12" spans="1:5" ht="12.75">
      <c r="A12" s="1">
        <v>3</v>
      </c>
      <c r="B12" s="1" t="s">
        <v>185</v>
      </c>
      <c r="C12" s="1" t="s">
        <v>12</v>
      </c>
      <c r="D12" s="5">
        <v>0.044502314814814814</v>
      </c>
      <c r="E12" s="7">
        <f>IF(A12=1,100,D$10/D12*100)</f>
        <v>79.11573472041613</v>
      </c>
    </row>
    <row r="13" spans="1:5" ht="12.75">
      <c r="A13" s="1">
        <v>4</v>
      </c>
      <c r="B13" s="1" t="s">
        <v>186</v>
      </c>
      <c r="C13" s="1" t="s">
        <v>12</v>
      </c>
      <c r="D13" s="5">
        <v>0.051342592592592586</v>
      </c>
      <c r="E13" s="7">
        <f>IF(A13=1,100,D$10/D13*100)</f>
        <v>68.57529305680795</v>
      </c>
    </row>
    <row r="14" ht="12.75">
      <c r="D14" s="5"/>
    </row>
    <row r="15" ht="15.75">
      <c r="A15" s="3" t="s">
        <v>59</v>
      </c>
    </row>
    <row r="16" spans="1:5" ht="12.75">
      <c r="A16" s="1">
        <v>1</v>
      </c>
      <c r="B16" s="1" t="s">
        <v>172</v>
      </c>
      <c r="C16" s="1" t="s">
        <v>1</v>
      </c>
      <c r="D16" s="5" t="s">
        <v>187</v>
      </c>
      <c r="E16" s="1">
        <v>0</v>
      </c>
    </row>
    <row r="17" ht="12.75">
      <c r="D17" s="5"/>
    </row>
    <row r="18" spans="1:2" ht="15.75">
      <c r="A18" s="3" t="s">
        <v>225</v>
      </c>
      <c r="B18" s="2"/>
    </row>
    <row r="19" spans="1:5" ht="12.75">
      <c r="A19" s="2">
        <v>1</v>
      </c>
      <c r="B19" s="2" t="s">
        <v>180</v>
      </c>
      <c r="C19" s="1" t="s">
        <v>181</v>
      </c>
      <c r="D19" s="5">
        <v>0.02181712962962963</v>
      </c>
      <c r="E19" s="7">
        <f>IF(A19=1,100,D$19/D19*100)</f>
        <v>100</v>
      </c>
    </row>
    <row r="20" spans="1:5" ht="12.75">
      <c r="A20" s="2">
        <v>2</v>
      </c>
      <c r="B20" s="2" t="s">
        <v>182</v>
      </c>
      <c r="C20" s="1" t="s">
        <v>69</v>
      </c>
      <c r="D20" s="5">
        <v>0.02461805555555556</v>
      </c>
      <c r="E20" s="7">
        <f>IF(A20=1,100,D$19/D20*100)</f>
        <v>88.62247296661964</v>
      </c>
    </row>
    <row r="21" spans="1:5" ht="12.75">
      <c r="A21" s="2">
        <v>3</v>
      </c>
      <c r="B21" s="2" t="s">
        <v>183</v>
      </c>
      <c r="C21" s="1" t="s">
        <v>9</v>
      </c>
      <c r="D21" s="5">
        <v>0.025104166666666664</v>
      </c>
      <c r="E21" s="7">
        <f>IF(A21=1,100,D$19/D21*100)</f>
        <v>86.90640848317199</v>
      </c>
    </row>
    <row r="22" spans="1:5" ht="12.75">
      <c r="A22" s="2">
        <v>4</v>
      </c>
      <c r="B22" s="2" t="s">
        <v>61</v>
      </c>
      <c r="C22" s="1" t="s">
        <v>62</v>
      </c>
      <c r="D22" s="5">
        <v>0.02972222222222222</v>
      </c>
      <c r="E22" s="7">
        <f>IF(A22=1,100,D$19/D22*100)</f>
        <v>73.40342679127727</v>
      </c>
    </row>
    <row r="23" spans="1:5" ht="12.75">
      <c r="A23" s="2">
        <v>5</v>
      </c>
      <c r="B23" s="2" t="s">
        <v>68</v>
      </c>
      <c r="C23" s="1" t="s">
        <v>69</v>
      </c>
      <c r="D23" s="5">
        <v>0.04144675925925926</v>
      </c>
      <c r="E23" s="7">
        <f>IF(A23=1,100,D$19/D23*100)</f>
        <v>52.638927673834125</v>
      </c>
    </row>
    <row r="25" spans="1:2" ht="15.75">
      <c r="A25" s="3" t="s">
        <v>226</v>
      </c>
      <c r="B25" s="2"/>
    </row>
    <row r="26" spans="1:8" ht="12.75">
      <c r="A26" s="2">
        <v>1</v>
      </c>
      <c r="B26" s="2" t="s">
        <v>20</v>
      </c>
      <c r="C26" s="1" t="s">
        <v>3</v>
      </c>
      <c r="D26" s="5">
        <v>0.017592592592592594</v>
      </c>
      <c r="E26" s="8">
        <f aca="true" t="shared" si="0" ref="E26:E50">IF(A26=1,100,D$26/D26*100)</f>
        <v>100</v>
      </c>
      <c r="H26" s="13"/>
    </row>
    <row r="27" spans="1:8" ht="12.75">
      <c r="A27" s="2">
        <v>2</v>
      </c>
      <c r="B27" s="2" t="s">
        <v>80</v>
      </c>
      <c r="C27" s="1" t="s">
        <v>3</v>
      </c>
      <c r="D27" s="5">
        <v>0.020601851851851854</v>
      </c>
      <c r="E27" s="7">
        <f t="shared" si="0"/>
        <v>85.39325842696628</v>
      </c>
      <c r="H27" s="13"/>
    </row>
    <row r="28" spans="1:8" ht="12.75">
      <c r="A28" s="2">
        <v>3</v>
      </c>
      <c r="B28" s="2" t="s">
        <v>170</v>
      </c>
      <c r="C28" s="1" t="s">
        <v>69</v>
      </c>
      <c r="D28" s="5">
        <v>0.0209375</v>
      </c>
      <c r="E28" s="7">
        <f t="shared" si="0"/>
        <v>84.02432283029297</v>
      </c>
      <c r="H28" s="13"/>
    </row>
    <row r="29" spans="1:8" ht="12.75">
      <c r="A29" s="2">
        <v>4</v>
      </c>
      <c r="B29" s="2" t="s">
        <v>82</v>
      </c>
      <c r="C29" s="1" t="s">
        <v>5</v>
      </c>
      <c r="D29" s="5">
        <v>0.02107638888888889</v>
      </c>
      <c r="E29" s="7">
        <f t="shared" si="0"/>
        <v>83.47062053816585</v>
      </c>
      <c r="H29" s="13"/>
    </row>
    <row r="30" spans="1:8" ht="12.75">
      <c r="A30" s="2">
        <v>5</v>
      </c>
      <c r="B30" s="2" t="s">
        <v>171</v>
      </c>
      <c r="C30" s="1" t="s">
        <v>9</v>
      </c>
      <c r="D30" s="5">
        <v>0.02327546296296296</v>
      </c>
      <c r="E30" s="7">
        <f t="shared" si="0"/>
        <v>75.58428642466436</v>
      </c>
      <c r="H30" s="13"/>
    </row>
    <row r="31" spans="1:8" ht="12.75">
      <c r="A31" s="2">
        <v>6</v>
      </c>
      <c r="B31" s="2" t="s">
        <v>95</v>
      </c>
      <c r="C31" s="1" t="s">
        <v>96</v>
      </c>
      <c r="D31" s="5">
        <v>0.02476851851851852</v>
      </c>
      <c r="E31" s="7">
        <f t="shared" si="0"/>
        <v>71.02803738317756</v>
      </c>
      <c r="H31" s="13"/>
    </row>
    <row r="32" spans="1:8" ht="12.75">
      <c r="A32" s="2">
        <v>7</v>
      </c>
      <c r="B32" s="2" t="s">
        <v>120</v>
      </c>
      <c r="C32" s="1" t="s">
        <v>5</v>
      </c>
      <c r="D32" s="5">
        <v>0.025868055555555557</v>
      </c>
      <c r="E32" s="7">
        <f t="shared" si="0"/>
        <v>68.00894854586129</v>
      </c>
      <c r="H32" s="13"/>
    </row>
    <row r="33" spans="1:8" ht="12.75">
      <c r="A33" s="2">
        <v>8</v>
      </c>
      <c r="B33" s="2" t="s">
        <v>172</v>
      </c>
      <c r="C33" s="1" t="s">
        <v>144</v>
      </c>
      <c r="D33" s="5">
        <v>0.026238425925925925</v>
      </c>
      <c r="E33" s="7">
        <f t="shared" si="0"/>
        <v>67.0489633877371</v>
      </c>
      <c r="H33" s="13"/>
    </row>
    <row r="34" spans="1:8" ht="12.75">
      <c r="A34" s="2">
        <v>9</v>
      </c>
      <c r="B34" s="2" t="s">
        <v>101</v>
      </c>
      <c r="C34" s="1" t="s">
        <v>12</v>
      </c>
      <c r="D34" s="5">
        <v>0.02636574074074074</v>
      </c>
      <c r="E34" s="7">
        <f t="shared" si="0"/>
        <v>66.72519754170325</v>
      </c>
      <c r="H34" s="13"/>
    </row>
    <row r="35" spans="1:8" ht="12.75">
      <c r="A35" s="2">
        <v>10</v>
      </c>
      <c r="B35" s="2" t="s">
        <v>29</v>
      </c>
      <c r="C35" s="1" t="s">
        <v>12</v>
      </c>
      <c r="D35" s="5">
        <v>0.027511574074074074</v>
      </c>
      <c r="E35" s="7">
        <f t="shared" si="0"/>
        <v>63.94615061001263</v>
      </c>
      <c r="H35" s="13"/>
    </row>
    <row r="36" spans="1:8" ht="12.75">
      <c r="A36" s="2">
        <v>11</v>
      </c>
      <c r="B36" s="2" t="s">
        <v>173</v>
      </c>
      <c r="C36" s="1" t="s">
        <v>9</v>
      </c>
      <c r="D36" s="5">
        <v>0.028622685185185185</v>
      </c>
      <c r="E36" s="7">
        <f t="shared" si="0"/>
        <v>61.46380913869795</v>
      </c>
      <c r="H36" s="13"/>
    </row>
    <row r="37" spans="1:8" ht="12.75">
      <c r="A37" s="2">
        <v>12</v>
      </c>
      <c r="B37" s="2" t="s">
        <v>174</v>
      </c>
      <c r="C37" s="1" t="s">
        <v>96</v>
      </c>
      <c r="D37" s="5">
        <v>0.028946759259259255</v>
      </c>
      <c r="E37" s="7">
        <f t="shared" si="0"/>
        <v>60.77568972411037</v>
      </c>
      <c r="H37" s="13"/>
    </row>
    <row r="38" spans="1:8" ht="12.75">
      <c r="A38" s="2">
        <v>13</v>
      </c>
      <c r="B38" s="2" t="s">
        <v>169</v>
      </c>
      <c r="C38" s="1" t="s">
        <v>3</v>
      </c>
      <c r="D38" s="5">
        <v>0.02956018518518519</v>
      </c>
      <c r="E38" s="7">
        <f t="shared" si="0"/>
        <v>59.514487079091616</v>
      </c>
      <c r="H38" s="13"/>
    </row>
    <row r="39" spans="1:8" ht="12.75">
      <c r="A39" s="2">
        <v>14</v>
      </c>
      <c r="B39" s="2" t="s">
        <v>85</v>
      </c>
      <c r="C39" s="1" t="s">
        <v>9</v>
      </c>
      <c r="D39" s="5">
        <v>0.029768518518518517</v>
      </c>
      <c r="E39" s="7">
        <f t="shared" si="0"/>
        <v>59.09797822706066</v>
      </c>
      <c r="H39" s="13"/>
    </row>
    <row r="40" spans="1:8" ht="12.75">
      <c r="A40" s="2">
        <v>15</v>
      </c>
      <c r="B40" s="2" t="s">
        <v>93</v>
      </c>
      <c r="C40" s="1" t="s">
        <v>12</v>
      </c>
      <c r="D40" s="5">
        <v>0.030335648148148143</v>
      </c>
      <c r="E40" s="7">
        <f t="shared" si="0"/>
        <v>57.99313239221673</v>
      </c>
      <c r="H40" s="13"/>
    </row>
    <row r="41" spans="1:8" ht="12.75">
      <c r="A41" s="2">
        <v>16</v>
      </c>
      <c r="B41" s="2" t="s">
        <v>26</v>
      </c>
      <c r="C41" s="1" t="s">
        <v>9</v>
      </c>
      <c r="D41" s="5">
        <v>0.030601851851851852</v>
      </c>
      <c r="E41" s="7">
        <f t="shared" si="0"/>
        <v>57.48865355521937</v>
      </c>
      <c r="H41" s="13"/>
    </row>
    <row r="42" spans="1:8" ht="12.75">
      <c r="A42" s="2">
        <v>17</v>
      </c>
      <c r="B42" s="2" t="s">
        <v>175</v>
      </c>
      <c r="C42" s="1" t="s">
        <v>176</v>
      </c>
      <c r="D42" s="5">
        <v>0.03085648148148148</v>
      </c>
      <c r="E42" s="7">
        <f t="shared" si="0"/>
        <v>57.01425356339085</v>
      </c>
      <c r="H42" s="13"/>
    </row>
    <row r="43" spans="1:8" ht="12.75">
      <c r="A43" s="2">
        <v>18</v>
      </c>
      <c r="B43" s="2" t="s">
        <v>177</v>
      </c>
      <c r="C43" s="1" t="s">
        <v>12</v>
      </c>
      <c r="D43" s="5">
        <v>0.03108796296296296</v>
      </c>
      <c r="E43" s="7">
        <f t="shared" si="0"/>
        <v>56.5897244973939</v>
      </c>
      <c r="H43" s="13"/>
    </row>
    <row r="44" spans="1:8" ht="12.75">
      <c r="A44" s="2">
        <v>19</v>
      </c>
      <c r="B44" s="2" t="s">
        <v>91</v>
      </c>
      <c r="C44" s="1" t="s">
        <v>5</v>
      </c>
      <c r="D44" s="5">
        <v>0.03186342592592593</v>
      </c>
      <c r="E44" s="7">
        <f t="shared" si="0"/>
        <v>55.21249545949873</v>
      </c>
      <c r="H44" s="13"/>
    </row>
    <row r="45" spans="1:8" ht="12.75">
      <c r="A45" s="2">
        <v>20</v>
      </c>
      <c r="B45" s="2" t="s">
        <v>178</v>
      </c>
      <c r="C45" s="1" t="s">
        <v>69</v>
      </c>
      <c r="D45" s="5">
        <v>0.03203703703703704</v>
      </c>
      <c r="E45" s="7">
        <f t="shared" si="0"/>
        <v>54.91329479768786</v>
      </c>
      <c r="H45" s="13"/>
    </row>
    <row r="46" spans="1:8" ht="12.75">
      <c r="A46" s="2">
        <v>21</v>
      </c>
      <c r="B46" s="2" t="s">
        <v>30</v>
      </c>
      <c r="C46" s="1" t="s">
        <v>12</v>
      </c>
      <c r="D46" s="5">
        <v>0.03365740740740741</v>
      </c>
      <c r="E46" s="7">
        <f t="shared" si="0"/>
        <v>52.26960110041266</v>
      </c>
      <c r="H46" s="13"/>
    </row>
    <row r="47" spans="1:8" ht="12.75">
      <c r="A47" s="2">
        <v>22</v>
      </c>
      <c r="B47" s="2" t="s">
        <v>37</v>
      </c>
      <c r="C47" s="1" t="s">
        <v>12</v>
      </c>
      <c r="D47" s="5">
        <v>0.03685185185185185</v>
      </c>
      <c r="E47" s="7">
        <f t="shared" si="0"/>
        <v>47.73869346733669</v>
      </c>
      <c r="H47" s="13"/>
    </row>
    <row r="48" spans="1:8" ht="12.75">
      <c r="A48" s="2">
        <v>23</v>
      </c>
      <c r="B48" s="2" t="s">
        <v>104</v>
      </c>
      <c r="C48" s="1" t="s">
        <v>12</v>
      </c>
      <c r="D48" s="5">
        <v>0.04123842592592592</v>
      </c>
      <c r="E48" s="7">
        <f t="shared" si="0"/>
        <v>42.66067920291889</v>
      </c>
      <c r="H48" s="13"/>
    </row>
    <row r="49" spans="1:8" ht="12.75">
      <c r="A49" s="2">
        <v>24</v>
      </c>
      <c r="B49" s="2" t="s">
        <v>179</v>
      </c>
      <c r="C49" s="1" t="s">
        <v>12</v>
      </c>
      <c r="D49" s="5">
        <v>0.05319444444444444</v>
      </c>
      <c r="E49" s="7">
        <f t="shared" si="0"/>
        <v>33.072236727589214</v>
      </c>
      <c r="H49" s="13"/>
    </row>
    <row r="50" spans="1:8" ht="12.75">
      <c r="A50" s="2">
        <v>25</v>
      </c>
      <c r="B50" s="2" t="s">
        <v>105</v>
      </c>
      <c r="C50" s="1" t="s">
        <v>32</v>
      </c>
      <c r="D50" s="5">
        <v>0.061064814814814815</v>
      </c>
      <c r="E50" s="7">
        <f t="shared" si="0"/>
        <v>28.809704321455648</v>
      </c>
      <c r="H50" s="13"/>
    </row>
    <row r="51" spans="1:8" ht="12.75">
      <c r="A51" s="2"/>
      <c r="B51" s="2"/>
      <c r="D51" s="5"/>
      <c r="E51" s="7"/>
      <c r="H51" s="13"/>
    </row>
    <row r="52" spans="1:2" ht="15.75">
      <c r="A52" s="3" t="s">
        <v>188</v>
      </c>
      <c r="B52" s="2"/>
    </row>
    <row r="53" spans="1:5" ht="12.75">
      <c r="A53" s="1">
        <v>1</v>
      </c>
      <c r="B53" s="2" t="s">
        <v>190</v>
      </c>
      <c r="C53" s="1" t="s">
        <v>9</v>
      </c>
      <c r="D53" s="4">
        <v>0.034768518518518525</v>
      </c>
      <c r="E53" s="8">
        <f>IF(A53=1,100,#REF!/#REF!*100)</f>
        <v>100</v>
      </c>
    </row>
    <row r="54" spans="1:4" ht="12.75">
      <c r="A54" s="2"/>
      <c r="B54" s="2"/>
      <c r="D54" s="5"/>
    </row>
    <row r="55" spans="1:2" ht="15.75">
      <c r="A55" s="3" t="s">
        <v>189</v>
      </c>
      <c r="B55" s="2"/>
    </row>
    <row r="56" spans="1:5" ht="12.75">
      <c r="A56" s="1">
        <v>1</v>
      </c>
      <c r="B56" s="2" t="s">
        <v>191</v>
      </c>
      <c r="C56" s="1" t="s">
        <v>9</v>
      </c>
      <c r="D56" s="4">
        <v>0.01902777777777778</v>
      </c>
      <c r="E56" s="7">
        <f>IF(A56=1,100,D$56/D56*100)</f>
        <v>100</v>
      </c>
    </row>
    <row r="57" spans="1:5" ht="12.75">
      <c r="A57" s="1">
        <v>2</v>
      </c>
      <c r="B57" s="2" t="s">
        <v>193</v>
      </c>
      <c r="C57" s="1" t="s">
        <v>7</v>
      </c>
      <c r="D57" s="4">
        <v>0.020162037037037037</v>
      </c>
      <c r="E57" s="7">
        <f aca="true" t="shared" si="1" ref="E57:E62">IF(A57=1,100,D$56/D57*100)</f>
        <v>94.37428243398394</v>
      </c>
    </row>
    <row r="58" spans="1:5" ht="12.75">
      <c r="A58" s="1">
        <v>3</v>
      </c>
      <c r="B58" s="2" t="s">
        <v>111</v>
      </c>
      <c r="C58" s="1" t="s">
        <v>1</v>
      </c>
      <c r="D58" s="4">
        <v>0.020601851851851854</v>
      </c>
      <c r="E58" s="7">
        <f t="shared" si="1"/>
        <v>92.35955056179776</v>
      </c>
    </row>
    <row r="59" spans="1:5" ht="12.75">
      <c r="A59" s="1">
        <v>4</v>
      </c>
      <c r="B59" s="2" t="s">
        <v>192</v>
      </c>
      <c r="C59" s="1" t="s">
        <v>81</v>
      </c>
      <c r="D59" s="4">
        <v>0.021956018518518517</v>
      </c>
      <c r="E59" s="7">
        <f t="shared" si="1"/>
        <v>86.66315234580918</v>
      </c>
    </row>
    <row r="60" spans="1:5" ht="12.75">
      <c r="A60" s="1">
        <v>5</v>
      </c>
      <c r="B60" s="2" t="s">
        <v>94</v>
      </c>
      <c r="C60" s="1" t="s">
        <v>1</v>
      </c>
      <c r="D60" s="4">
        <v>0.022708333333333334</v>
      </c>
      <c r="E60" s="7">
        <f t="shared" si="1"/>
        <v>83.79204892966361</v>
      </c>
    </row>
    <row r="61" spans="1:5" ht="12.75">
      <c r="A61" s="1">
        <v>6</v>
      </c>
      <c r="B61" s="2" t="s">
        <v>115</v>
      </c>
      <c r="C61" s="1" t="s">
        <v>12</v>
      </c>
      <c r="D61" s="4">
        <v>0.02684027777777778</v>
      </c>
      <c r="E61" s="7">
        <f t="shared" si="1"/>
        <v>70.89262613195343</v>
      </c>
    </row>
    <row r="62" spans="1:5" ht="12.75">
      <c r="A62" s="1">
        <v>7</v>
      </c>
      <c r="B62" s="2" t="s">
        <v>119</v>
      </c>
      <c r="C62" s="1" t="s">
        <v>12</v>
      </c>
      <c r="D62" s="4">
        <v>0.034722222222222224</v>
      </c>
      <c r="E62" s="7">
        <f t="shared" si="1"/>
        <v>54.800000000000004</v>
      </c>
    </row>
    <row r="63" spans="1:4" ht="12.75">
      <c r="A63" s="2"/>
      <c r="B63" s="2"/>
      <c r="D63" s="4"/>
    </row>
    <row r="64" ht="15.75">
      <c r="A64" s="3" t="s">
        <v>151</v>
      </c>
    </row>
    <row r="65" spans="1:5" ht="12.75">
      <c r="A65" s="1">
        <v>1</v>
      </c>
      <c r="B65" s="1" t="s">
        <v>209</v>
      </c>
      <c r="C65" s="1" t="s">
        <v>224</v>
      </c>
      <c r="D65" s="5">
        <v>0.0225</v>
      </c>
      <c r="E65" s="8"/>
    </row>
    <row r="66" spans="1:5" ht="12.75">
      <c r="A66" s="1">
        <v>2</v>
      </c>
      <c r="B66" s="1" t="s">
        <v>210</v>
      </c>
      <c r="C66" s="1" t="s">
        <v>12</v>
      </c>
      <c r="D66" s="5">
        <v>0.03239583333333333</v>
      </c>
      <c r="E66" s="8"/>
    </row>
    <row r="67" spans="1:5" ht="12.75">
      <c r="A67" s="1">
        <v>3</v>
      </c>
      <c r="B67" s="1" t="s">
        <v>211</v>
      </c>
      <c r="C67" s="1" t="s">
        <v>12</v>
      </c>
      <c r="D67" s="5">
        <v>0.03815972222222223</v>
      </c>
      <c r="E67" s="8"/>
    </row>
    <row r="68" spans="1:5" ht="12.75">
      <c r="A68" s="1">
        <v>4</v>
      </c>
      <c r="B68" s="1" t="s">
        <v>212</v>
      </c>
      <c r="C68" s="1" t="s">
        <v>12</v>
      </c>
      <c r="D68" s="5">
        <v>0.03833333333333334</v>
      </c>
      <c r="E68" s="8"/>
    </row>
    <row r="69" spans="1:5" ht="12.75">
      <c r="A69" s="1">
        <v>5</v>
      </c>
      <c r="B69" s="1" t="s">
        <v>213</v>
      </c>
      <c r="C69" s="1" t="s">
        <v>214</v>
      </c>
      <c r="D69" s="5">
        <v>0.04085648148148149</v>
      </c>
      <c r="E69" s="8"/>
    </row>
    <row r="70" spans="1:5" ht="12.75">
      <c r="A70" s="1">
        <v>6</v>
      </c>
      <c r="B70" s="1" t="s">
        <v>215</v>
      </c>
      <c r="C70" s="1" t="s">
        <v>216</v>
      </c>
      <c r="D70" s="5">
        <v>0.041053240740740744</v>
      </c>
      <c r="E70" s="8"/>
    </row>
    <row r="71" spans="1:5" ht="12.75">
      <c r="A71" s="1">
        <v>7</v>
      </c>
      <c r="B71" s="1" t="s">
        <v>223</v>
      </c>
      <c r="C71" s="1" t="s">
        <v>216</v>
      </c>
      <c r="D71" s="5">
        <v>0.04513888888888889</v>
      </c>
      <c r="E71" s="8"/>
    </row>
    <row r="72" spans="1:5" ht="12.75">
      <c r="A72" s="1">
        <v>8</v>
      </c>
      <c r="B72" s="1" t="s">
        <v>219</v>
      </c>
      <c r="C72" s="1" t="s">
        <v>12</v>
      </c>
      <c r="D72" s="5">
        <v>0.04206018518518518</v>
      </c>
      <c r="E72" s="8"/>
    </row>
    <row r="73" spans="1:5" ht="12.75">
      <c r="A73" s="1">
        <v>9</v>
      </c>
      <c r="B73" s="1" t="s">
        <v>218</v>
      </c>
      <c r="C73" s="1" t="s">
        <v>12</v>
      </c>
      <c r="D73" s="5">
        <v>0.043125</v>
      </c>
      <c r="E73" s="8"/>
    </row>
    <row r="74" spans="1:5" ht="12.75">
      <c r="A74" s="1">
        <v>10</v>
      </c>
      <c r="B74" s="1" t="s">
        <v>217</v>
      </c>
      <c r="C74" s="1" t="s">
        <v>12</v>
      </c>
      <c r="D74" s="5">
        <v>0.0437962962962963</v>
      </c>
      <c r="E74" s="8"/>
    </row>
    <row r="75" spans="1:5" ht="12.75">
      <c r="A75" s="1">
        <v>11</v>
      </c>
      <c r="B75" s="1" t="s">
        <v>220</v>
      </c>
      <c r="C75" s="1" t="s">
        <v>9</v>
      </c>
      <c r="D75" s="5">
        <v>0.04587962962962963</v>
      </c>
      <c r="E75" s="8"/>
    </row>
    <row r="76" spans="1:5" ht="12.75">
      <c r="A76" s="1">
        <v>12</v>
      </c>
      <c r="B76" s="1" t="s">
        <v>222</v>
      </c>
      <c r="C76" s="1" t="s">
        <v>9</v>
      </c>
      <c r="D76" s="5">
        <v>0.04788194444444444</v>
      </c>
      <c r="E76" s="8"/>
    </row>
    <row r="77" spans="1:5" ht="12.75">
      <c r="A77" s="1">
        <v>13</v>
      </c>
      <c r="B77" s="1" t="s">
        <v>221</v>
      </c>
      <c r="C77" s="1" t="s">
        <v>12</v>
      </c>
      <c r="D77" s="5">
        <v>0.04902777777777778</v>
      </c>
      <c r="E77" s="8"/>
    </row>
    <row r="78" spans="1:5" ht="12.75">
      <c r="A78" s="1">
        <v>14</v>
      </c>
      <c r="B78" s="1" t="s">
        <v>206</v>
      </c>
      <c r="C78" s="1" t="s">
        <v>12</v>
      </c>
      <c r="D78" s="5">
        <v>0.05127314814814815</v>
      </c>
      <c r="E78" s="8"/>
    </row>
    <row r="79" spans="1:5" ht="12.75">
      <c r="A79" s="1">
        <v>15</v>
      </c>
      <c r="B79" s="1" t="s">
        <v>208</v>
      </c>
      <c r="C79" s="1" t="s">
        <v>12</v>
      </c>
      <c r="D79" s="5">
        <v>0.054641203703703706</v>
      </c>
      <c r="E79" s="8"/>
    </row>
    <row r="80" spans="1:5" ht="12.75">
      <c r="A80" s="1">
        <v>16</v>
      </c>
      <c r="B80" s="1" t="s">
        <v>207</v>
      </c>
      <c r="C80" s="1" t="s">
        <v>9</v>
      </c>
      <c r="D80" s="5">
        <v>0.06037037037037037</v>
      </c>
      <c r="E80" s="8"/>
    </row>
    <row r="81" spans="1:5" ht="12.75">
      <c r="A81" s="2"/>
      <c r="B81" s="2"/>
      <c r="E81" s="8"/>
    </row>
    <row r="82" spans="1:5" ht="15.75">
      <c r="A82" s="3" t="s">
        <v>150</v>
      </c>
      <c r="E82" s="8"/>
    </row>
    <row r="83" spans="1:5" ht="12.75">
      <c r="A83" s="1">
        <v>1</v>
      </c>
      <c r="B83" s="1" t="s">
        <v>195</v>
      </c>
      <c r="C83" s="1" t="s">
        <v>12</v>
      </c>
      <c r="D83" s="5">
        <v>0.03498842592592593</v>
      </c>
      <c r="E83" s="8"/>
    </row>
    <row r="84" spans="1:5" ht="12.75">
      <c r="A84" s="1">
        <v>2</v>
      </c>
      <c r="B84" s="1" t="s">
        <v>196</v>
      </c>
      <c r="C84" s="1" t="s">
        <v>12</v>
      </c>
      <c r="D84" s="5">
        <v>0.028784722222222225</v>
      </c>
      <c r="E84" s="8"/>
    </row>
    <row r="85" spans="1:5" ht="12.75">
      <c r="A85" s="1">
        <v>3</v>
      </c>
      <c r="B85" s="1" t="s">
        <v>135</v>
      </c>
      <c r="C85" s="1" t="s">
        <v>12</v>
      </c>
      <c r="D85" s="5">
        <v>0.041226851851851855</v>
      </c>
      <c r="E85" s="8"/>
    </row>
    <row r="86" spans="1:5" ht="12.75">
      <c r="A86" s="1">
        <v>4</v>
      </c>
      <c r="B86" s="1" t="s">
        <v>197</v>
      </c>
      <c r="C86" s="1" t="s">
        <v>5</v>
      </c>
      <c r="D86" s="5">
        <v>0.02614583333333333</v>
      </c>
      <c r="E86" s="8"/>
    </row>
    <row r="87" spans="1:5" ht="12.75">
      <c r="A87" s="1">
        <v>5</v>
      </c>
      <c r="B87" s="1" t="s">
        <v>198</v>
      </c>
      <c r="C87" s="1" t="s">
        <v>9</v>
      </c>
      <c r="D87" s="5">
        <v>0.025231481481481483</v>
      </c>
      <c r="E87" s="8"/>
    </row>
    <row r="88" spans="1:5" ht="12.75">
      <c r="A88" s="1">
        <v>6</v>
      </c>
      <c r="B88" s="1" t="s">
        <v>199</v>
      </c>
      <c r="C88" s="1" t="s">
        <v>9</v>
      </c>
      <c r="D88" s="5">
        <v>0.0462037037037037</v>
      </c>
      <c r="E88" s="8"/>
    </row>
    <row r="89" spans="1:5" ht="12.75">
      <c r="A89" s="1">
        <v>7</v>
      </c>
      <c r="B89" s="1" t="s">
        <v>200</v>
      </c>
      <c r="C89" s="1" t="s">
        <v>12</v>
      </c>
      <c r="D89" s="5">
        <v>0.07015046296296296</v>
      </c>
      <c r="E89" s="8"/>
    </row>
    <row r="90" spans="1:4" ht="12.75">
      <c r="A90" s="1">
        <v>8</v>
      </c>
      <c r="B90" s="1" t="s">
        <v>201</v>
      </c>
      <c r="C90" s="1" t="s">
        <v>12</v>
      </c>
      <c r="D90" s="5">
        <v>0.07254629629629629</v>
      </c>
    </row>
    <row r="91" spans="1:4" ht="12.75">
      <c r="A91" s="1">
        <v>9</v>
      </c>
      <c r="B91" s="1" t="s">
        <v>202</v>
      </c>
      <c r="C91" s="1" t="s">
        <v>12</v>
      </c>
      <c r="D91" s="5">
        <v>0.07225694444444444</v>
      </c>
    </row>
    <row r="92" spans="1:4" ht="12.75">
      <c r="A92" s="1">
        <v>10</v>
      </c>
      <c r="B92" s="1" t="s">
        <v>203</v>
      </c>
      <c r="C92" s="1" t="s">
        <v>12</v>
      </c>
      <c r="D92" s="5">
        <v>0.07153935185185185</v>
      </c>
    </row>
    <row r="93" spans="1:4" ht="12.75">
      <c r="A93" s="1">
        <v>11</v>
      </c>
      <c r="B93" s="1" t="s">
        <v>204</v>
      </c>
      <c r="C93" s="1" t="s">
        <v>12</v>
      </c>
      <c r="D93" s="5">
        <v>0.06944444444444443</v>
      </c>
    </row>
    <row r="94" spans="2:4" ht="12.75">
      <c r="B94" s="1" t="s">
        <v>205</v>
      </c>
      <c r="C94" s="1" t="s">
        <v>96</v>
      </c>
      <c r="D94" s="5" t="s">
        <v>187</v>
      </c>
    </row>
    <row r="95" ht="12.75">
      <c r="D95" s="5"/>
    </row>
    <row r="96" ht="12.75">
      <c r="D96" s="5"/>
    </row>
    <row r="97" spans="1:3" ht="12.75">
      <c r="A97" s="1" t="s">
        <v>48</v>
      </c>
      <c r="C97" s="9">
        <f>COUNT(D6:D95)</f>
        <v>71</v>
      </c>
    </row>
    <row r="98" spans="1:3" ht="12.75">
      <c r="A98" s="1" t="s">
        <v>47</v>
      </c>
      <c r="C98" s="9">
        <v>114</v>
      </c>
    </row>
  </sheetData>
  <mergeCells count="3">
    <mergeCell ref="C1:E1"/>
    <mergeCell ref="C2:E2"/>
    <mergeCell ref="B3:E3"/>
  </mergeCells>
  <printOptions horizontalCentered="1"/>
  <pageMargins left="0.7480314960629921" right="0.7480314960629921" top="0.5118110236220472" bottom="0.5511811023622047" header="0.5118110236220472" footer="0.472440944881889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C43" sqref="C43"/>
    </sheetView>
  </sheetViews>
  <sheetFormatPr defaultColWidth="9.140625" defaultRowHeight="12.75"/>
  <cols>
    <col min="1" max="1" width="5.28125" style="1" customWidth="1"/>
    <col min="2" max="2" width="36.00390625" style="1" bestFit="1" customWidth="1"/>
    <col min="3" max="3" width="20.421875" style="1" bestFit="1" customWidth="1"/>
    <col min="4" max="4" width="12.421875" style="1" bestFit="1" customWidth="1"/>
    <col min="5" max="16384" width="9.140625" style="1" customWidth="1"/>
  </cols>
  <sheetData>
    <row r="1" spans="3:5" ht="19.5">
      <c r="C1" s="20" t="s">
        <v>49</v>
      </c>
      <c r="D1" s="20"/>
      <c r="E1" s="20"/>
    </row>
    <row r="2" spans="3:5" ht="15.75">
      <c r="C2" s="21" t="s">
        <v>168</v>
      </c>
      <c r="D2" s="21"/>
      <c r="E2" s="21"/>
    </row>
    <row r="3" spans="1:5" ht="22.5" customHeight="1">
      <c r="A3" s="2"/>
      <c r="B3" s="22" t="s">
        <v>51</v>
      </c>
      <c r="C3" s="22"/>
      <c r="D3" s="22"/>
      <c r="E3" s="22"/>
    </row>
    <row r="4" spans="1:5" ht="12.75">
      <c r="A4" s="2"/>
      <c r="E4" s="10"/>
    </row>
    <row r="5" ht="15.75">
      <c r="A5" s="3" t="s">
        <v>57</v>
      </c>
    </row>
    <row r="6" spans="1:5" ht="12.75">
      <c r="A6" s="1">
        <v>1</v>
      </c>
      <c r="B6" s="1" t="s">
        <v>227</v>
      </c>
      <c r="C6" s="1" t="s">
        <v>228</v>
      </c>
      <c r="D6" s="5">
        <v>0.028414351851851847</v>
      </c>
      <c r="E6" s="8">
        <f>IF(A6=1,100,D$20/D6*100)</f>
        <v>100</v>
      </c>
    </row>
    <row r="7" spans="1:5" ht="12.75">
      <c r="A7" s="1">
        <v>2</v>
      </c>
      <c r="B7" s="1" t="s">
        <v>229</v>
      </c>
      <c r="C7" s="1" t="s">
        <v>228</v>
      </c>
      <c r="D7" s="5">
        <v>0.028645833333333332</v>
      </c>
      <c r="E7" s="7">
        <f>IF(A7=1,100,D$6/D7*100)</f>
        <v>99.19191919191917</v>
      </c>
    </row>
    <row r="8" spans="1:5" ht="12.75">
      <c r="A8" s="1">
        <v>3</v>
      </c>
      <c r="B8" s="1" t="s">
        <v>73</v>
      </c>
      <c r="C8" s="1" t="s">
        <v>230</v>
      </c>
      <c r="D8" s="5">
        <v>0.044375</v>
      </c>
      <c r="E8" s="7">
        <f>IF(A8=1,100,D$6/D8*100)</f>
        <v>64.03234220135627</v>
      </c>
    </row>
    <row r="9" spans="1:5" ht="12.75">
      <c r="A9" s="1">
        <v>4</v>
      </c>
      <c r="B9" s="1" t="s">
        <v>72</v>
      </c>
      <c r="C9" s="1" t="s">
        <v>230</v>
      </c>
      <c r="D9" s="5">
        <v>0.04469907407407408</v>
      </c>
      <c r="E9" s="7">
        <f>IF(A9=1,100,D$6/D9*100)</f>
        <v>63.56809943034696</v>
      </c>
    </row>
    <row r="10" spans="1:5" ht="12.75">
      <c r="A10" s="1">
        <v>5</v>
      </c>
      <c r="B10" s="1" t="s">
        <v>231</v>
      </c>
      <c r="C10" s="1" t="s">
        <v>228</v>
      </c>
      <c r="D10" s="5">
        <v>0.06796296296296296</v>
      </c>
      <c r="E10" s="7">
        <f>IF(A10=1,100,D$6/D10*100)</f>
        <v>41.80858310626702</v>
      </c>
    </row>
    <row r="11" spans="4:5" ht="12.75">
      <c r="D11" s="5"/>
      <c r="E11" s="8"/>
    </row>
    <row r="12" ht="15.75">
      <c r="A12" s="3" t="s">
        <v>58</v>
      </c>
    </row>
    <row r="13" spans="1:5" ht="12.75">
      <c r="A13" s="1">
        <v>1</v>
      </c>
      <c r="B13" s="1" t="s">
        <v>232</v>
      </c>
      <c r="C13" s="1" t="s">
        <v>12</v>
      </c>
      <c r="D13" s="5">
        <v>0.02515046296296296</v>
      </c>
      <c r="E13" s="7">
        <f>IF(A13=1,100,D$13/D13*100)</f>
        <v>100</v>
      </c>
    </row>
    <row r="14" spans="1:5" ht="12.75">
      <c r="A14" s="1">
        <v>2</v>
      </c>
      <c r="B14" s="1" t="s">
        <v>233</v>
      </c>
      <c r="C14" s="1" t="s">
        <v>234</v>
      </c>
      <c r="D14" s="5">
        <v>0.025694444444444447</v>
      </c>
      <c r="E14" s="7">
        <f>IF(A14=1,100,D$13/D14*100)</f>
        <v>97.88288288288287</v>
      </c>
    </row>
    <row r="15" spans="1:5" ht="12.75">
      <c r="A15" s="1">
        <v>3</v>
      </c>
      <c r="B15" s="1" t="s">
        <v>235</v>
      </c>
      <c r="C15" s="1" t="s">
        <v>228</v>
      </c>
      <c r="D15" s="5">
        <v>0.030474537037037036</v>
      </c>
      <c r="E15" s="7">
        <f>IF(A15=1,100,D$13/D15*100)</f>
        <v>82.52943410558298</v>
      </c>
    </row>
    <row r="16" ht="12.75">
      <c r="D16" s="5"/>
    </row>
    <row r="17" spans="1:2" ht="15.75">
      <c r="A17" s="3" t="s">
        <v>225</v>
      </c>
      <c r="B17" s="2"/>
    </row>
    <row r="18" spans="1:5" ht="12.75">
      <c r="A18" s="2">
        <v>1</v>
      </c>
      <c r="B18" s="2" t="s">
        <v>183</v>
      </c>
      <c r="C18" s="1" t="s">
        <v>9</v>
      </c>
      <c r="D18" s="5">
        <v>0.04387731481481482</v>
      </c>
      <c r="E18" s="7">
        <f>IF(A18=1,100,D$18/D18*100)</f>
        <v>100</v>
      </c>
    </row>
    <row r="19" spans="1:5" ht="12.75">
      <c r="A19" s="2">
        <v>2</v>
      </c>
      <c r="B19" s="2" t="s">
        <v>182</v>
      </c>
      <c r="C19" s="1" t="s">
        <v>69</v>
      </c>
      <c r="D19" s="5">
        <v>0.053252314814814815</v>
      </c>
      <c r="E19" s="7">
        <f>IF(A19=1,100,D$18/D19*100)</f>
        <v>82.39513149315367</v>
      </c>
    </row>
    <row r="20" spans="1:5" ht="12.75">
      <c r="A20" s="2">
        <v>3</v>
      </c>
      <c r="B20" s="2" t="s">
        <v>236</v>
      </c>
      <c r="C20" s="1" t="s">
        <v>234</v>
      </c>
      <c r="D20" s="5">
        <v>0.05856481481481481</v>
      </c>
      <c r="E20" s="7">
        <f>IF(A20=1,100,D$18/D20*100)</f>
        <v>74.9209486166008</v>
      </c>
    </row>
    <row r="21" spans="1:5" ht="12.75">
      <c r="A21" s="2">
        <v>4</v>
      </c>
      <c r="B21" s="2" t="s">
        <v>61</v>
      </c>
      <c r="C21" s="1" t="s">
        <v>237</v>
      </c>
      <c r="D21" s="5">
        <v>0.06564814814814814</v>
      </c>
      <c r="E21" s="7">
        <f>IF(A21=1,100,D$18/D21*100)</f>
        <v>66.8370944992948</v>
      </c>
    </row>
    <row r="22" spans="1:5" ht="12.75">
      <c r="A22" s="2">
        <v>5</v>
      </c>
      <c r="B22" s="2" t="s">
        <v>68</v>
      </c>
      <c r="C22" s="1" t="s">
        <v>69</v>
      </c>
      <c r="D22" s="5">
        <v>0.06600694444444444</v>
      </c>
      <c r="E22" s="7">
        <f>IF(A22=1,100,D$18/D22*100)</f>
        <v>66.47378572681046</v>
      </c>
    </row>
    <row r="23" spans="1:5" ht="12.75">
      <c r="A23" s="2">
        <v>6</v>
      </c>
      <c r="B23" s="2" t="s">
        <v>60</v>
      </c>
      <c r="C23" s="1" t="s">
        <v>5</v>
      </c>
      <c r="D23" s="5" t="s">
        <v>238</v>
      </c>
      <c r="E23" s="7">
        <v>10</v>
      </c>
    </row>
    <row r="25" spans="1:2" ht="15.75">
      <c r="A25" s="3" t="s">
        <v>226</v>
      </c>
      <c r="B25" s="2"/>
    </row>
    <row r="26" spans="1:8" ht="12.75">
      <c r="A26" s="2">
        <v>1</v>
      </c>
      <c r="B26" s="2" t="s">
        <v>239</v>
      </c>
      <c r="C26" s="1" t="s">
        <v>12</v>
      </c>
      <c r="D26" s="5">
        <v>0.028414351851851847</v>
      </c>
      <c r="E26" s="8">
        <f aca="true" t="shared" si="0" ref="E26:E47">IF(A26=1,100,D$26/D26*100)</f>
        <v>100</v>
      </c>
      <c r="H26" s="18"/>
    </row>
    <row r="27" spans="1:8" ht="12.75">
      <c r="A27" s="2">
        <v>2</v>
      </c>
      <c r="B27" s="2" t="s">
        <v>170</v>
      </c>
      <c r="C27" s="1" t="s">
        <v>69</v>
      </c>
      <c r="D27" s="5">
        <v>0.032129629629629626</v>
      </c>
      <c r="E27" s="7">
        <f t="shared" si="0"/>
        <v>88.43659942363112</v>
      </c>
      <c r="H27" s="18"/>
    </row>
    <row r="28" spans="1:8" ht="12.75">
      <c r="A28" s="2">
        <v>3</v>
      </c>
      <c r="B28" s="2" t="s">
        <v>172</v>
      </c>
      <c r="C28" s="1" t="s">
        <v>240</v>
      </c>
      <c r="D28" s="5">
        <v>0.03359953703703704</v>
      </c>
      <c r="E28" s="7">
        <f t="shared" si="0"/>
        <v>84.56768859800205</v>
      </c>
      <c r="H28" s="18"/>
    </row>
    <row r="29" spans="1:8" ht="12.75">
      <c r="A29" s="2">
        <v>4</v>
      </c>
      <c r="B29" s="2" t="s">
        <v>86</v>
      </c>
      <c r="C29" s="1" t="s">
        <v>12</v>
      </c>
      <c r="D29" s="5">
        <v>0.03616898148148148</v>
      </c>
      <c r="E29" s="7">
        <f t="shared" si="0"/>
        <v>78.55999999999999</v>
      </c>
      <c r="H29" s="18"/>
    </row>
    <row r="30" spans="1:8" ht="12.75">
      <c r="A30" s="2">
        <v>5</v>
      </c>
      <c r="B30" s="2" t="s">
        <v>241</v>
      </c>
      <c r="C30" s="1" t="s">
        <v>9</v>
      </c>
      <c r="D30" s="5">
        <v>0.036724537037037035</v>
      </c>
      <c r="E30" s="7">
        <f t="shared" si="0"/>
        <v>77.3715726441853</v>
      </c>
      <c r="H30" s="18"/>
    </row>
    <row r="31" spans="1:8" ht="12.75">
      <c r="A31" s="2">
        <v>6</v>
      </c>
      <c r="B31" s="2" t="s">
        <v>242</v>
      </c>
      <c r="C31" s="1" t="s">
        <v>12</v>
      </c>
      <c r="D31" s="5">
        <v>0.03719907407407407</v>
      </c>
      <c r="E31" s="7">
        <f t="shared" si="0"/>
        <v>76.38456751711263</v>
      </c>
      <c r="H31" s="18"/>
    </row>
    <row r="32" spans="1:8" ht="12.75">
      <c r="A32" s="2">
        <v>7</v>
      </c>
      <c r="B32" s="2" t="s">
        <v>243</v>
      </c>
      <c r="C32" s="1" t="s">
        <v>244</v>
      </c>
      <c r="D32" s="5">
        <v>0.03775462962962963</v>
      </c>
      <c r="E32" s="7">
        <f t="shared" si="0"/>
        <v>75.26057633353768</v>
      </c>
      <c r="H32" s="18"/>
    </row>
    <row r="33" spans="1:8" ht="12.75">
      <c r="A33" s="2">
        <v>8</v>
      </c>
      <c r="B33" s="2" t="s">
        <v>245</v>
      </c>
      <c r="C33" s="1" t="s">
        <v>5</v>
      </c>
      <c r="D33" s="5">
        <v>0.04069444444444444</v>
      </c>
      <c r="E33" s="7">
        <f t="shared" si="0"/>
        <v>69.82366325369738</v>
      </c>
      <c r="H33" s="18"/>
    </row>
    <row r="34" spans="1:8" ht="12.75">
      <c r="A34" s="2">
        <v>9</v>
      </c>
      <c r="B34" s="2" t="s">
        <v>101</v>
      </c>
      <c r="C34" s="1" t="s">
        <v>81</v>
      </c>
      <c r="D34" s="5">
        <v>0.04097222222222222</v>
      </c>
      <c r="E34" s="7">
        <f t="shared" si="0"/>
        <v>69.3502824858757</v>
      </c>
      <c r="H34" s="18"/>
    </row>
    <row r="35" spans="1:8" ht="12.75">
      <c r="A35" s="2">
        <v>10</v>
      </c>
      <c r="B35" s="2" t="s">
        <v>95</v>
      </c>
      <c r="C35" s="1" t="s">
        <v>237</v>
      </c>
      <c r="D35" s="5">
        <v>0.041157407407407406</v>
      </c>
      <c r="E35" s="7">
        <f t="shared" si="0"/>
        <v>69.03824521934757</v>
      </c>
      <c r="H35" s="18"/>
    </row>
    <row r="36" spans="1:8" ht="12.75">
      <c r="A36" s="2">
        <v>11</v>
      </c>
      <c r="B36" s="2" t="s">
        <v>246</v>
      </c>
      <c r="C36" s="1" t="s">
        <v>12</v>
      </c>
      <c r="D36" s="5">
        <v>0.0415162037037037</v>
      </c>
      <c r="E36" s="7">
        <f t="shared" si="0"/>
        <v>68.4415946473376</v>
      </c>
      <c r="H36" s="18"/>
    </row>
    <row r="37" spans="1:8" ht="12.75">
      <c r="A37" s="2">
        <v>12</v>
      </c>
      <c r="B37" s="2" t="s">
        <v>247</v>
      </c>
      <c r="C37" s="1" t="s">
        <v>3</v>
      </c>
      <c r="D37" s="5">
        <v>0.041944444444444444</v>
      </c>
      <c r="E37" s="7">
        <f t="shared" si="0"/>
        <v>67.742825607064</v>
      </c>
      <c r="H37" s="18"/>
    </row>
    <row r="38" spans="1:8" ht="12.75">
      <c r="A38" s="2">
        <v>13</v>
      </c>
      <c r="B38" s="2" t="s">
        <v>91</v>
      </c>
      <c r="C38" s="1" t="s">
        <v>12</v>
      </c>
      <c r="D38" s="5">
        <v>0.04393518518518519</v>
      </c>
      <c r="E38" s="7">
        <f t="shared" si="0"/>
        <v>64.67334035827184</v>
      </c>
      <c r="H38" s="18"/>
    </row>
    <row r="39" spans="1:8" ht="12.75">
      <c r="A39" s="2">
        <v>14</v>
      </c>
      <c r="B39" s="2" t="s">
        <v>29</v>
      </c>
      <c r="C39" s="1" t="s">
        <v>12</v>
      </c>
      <c r="D39" s="5">
        <v>0.04479166666666667</v>
      </c>
      <c r="E39" s="7">
        <f t="shared" si="0"/>
        <v>63.436692506459934</v>
      </c>
      <c r="H39" s="18"/>
    </row>
    <row r="40" spans="1:8" ht="12.75">
      <c r="A40" s="2">
        <v>15</v>
      </c>
      <c r="B40" s="2" t="s">
        <v>248</v>
      </c>
      <c r="C40" s="1" t="s">
        <v>12</v>
      </c>
      <c r="D40" s="5">
        <v>0.045162037037037035</v>
      </c>
      <c r="E40" s="7">
        <f t="shared" si="0"/>
        <v>62.91645310097385</v>
      </c>
      <c r="H40" s="18"/>
    </row>
    <row r="41" spans="1:8" ht="12.75">
      <c r="A41" s="2">
        <v>16</v>
      </c>
      <c r="B41" s="2" t="s">
        <v>249</v>
      </c>
      <c r="C41" s="1" t="s">
        <v>9</v>
      </c>
      <c r="D41" s="5">
        <v>0.045370370370370366</v>
      </c>
      <c r="E41" s="7">
        <f t="shared" si="0"/>
        <v>62.627551020408156</v>
      </c>
      <c r="H41" s="18"/>
    </row>
    <row r="42" spans="1:8" ht="12.75">
      <c r="A42" s="2">
        <v>17</v>
      </c>
      <c r="B42" s="2" t="s">
        <v>250</v>
      </c>
      <c r="C42" s="1" t="s">
        <v>5</v>
      </c>
      <c r="D42" s="5">
        <v>0.04819444444444445</v>
      </c>
      <c r="E42" s="7">
        <f t="shared" si="0"/>
        <v>58.95773294908741</v>
      </c>
      <c r="H42" s="18"/>
    </row>
    <row r="43" spans="1:8" ht="12.75">
      <c r="A43" s="2">
        <v>18</v>
      </c>
      <c r="B43" s="2" t="s">
        <v>251</v>
      </c>
      <c r="C43" s="1" t="s">
        <v>12</v>
      </c>
      <c r="D43" s="5">
        <v>0.050208333333333334</v>
      </c>
      <c r="E43" s="7">
        <f t="shared" si="0"/>
        <v>56.592899953895795</v>
      </c>
      <c r="H43" s="18"/>
    </row>
    <row r="44" spans="1:8" ht="12.75">
      <c r="A44" s="2">
        <v>19</v>
      </c>
      <c r="B44" s="2" t="s">
        <v>252</v>
      </c>
      <c r="C44" s="1" t="s">
        <v>5</v>
      </c>
      <c r="D44" s="5">
        <v>0.054317129629629625</v>
      </c>
      <c r="E44" s="7">
        <f t="shared" si="0"/>
        <v>52.311953974003835</v>
      </c>
      <c r="H44" s="18"/>
    </row>
    <row r="45" spans="1:8" ht="12.75">
      <c r="A45" s="2">
        <v>20</v>
      </c>
      <c r="B45" s="2" t="s">
        <v>30</v>
      </c>
      <c r="C45" s="1" t="s">
        <v>12</v>
      </c>
      <c r="D45" s="5">
        <v>0.05520833333333333</v>
      </c>
      <c r="E45" s="7">
        <f t="shared" si="0"/>
        <v>51.46750524109014</v>
      </c>
      <c r="H45" s="18"/>
    </row>
    <row r="46" spans="1:8" ht="12.75">
      <c r="A46" s="2">
        <v>21</v>
      </c>
      <c r="B46" s="2" t="s">
        <v>253</v>
      </c>
      <c r="C46" s="1" t="s">
        <v>228</v>
      </c>
      <c r="D46" s="5">
        <v>0.06138888888888889</v>
      </c>
      <c r="E46" s="7">
        <f t="shared" si="0"/>
        <v>46.28582202111613</v>
      </c>
      <c r="H46" s="18"/>
    </row>
    <row r="47" spans="1:8" ht="12.75">
      <c r="A47" s="2">
        <v>22</v>
      </c>
      <c r="B47" s="2" t="s">
        <v>98</v>
      </c>
      <c r="C47" s="1" t="s">
        <v>12</v>
      </c>
      <c r="D47" s="5">
        <v>0.06474537037037037</v>
      </c>
      <c r="E47" s="7">
        <f t="shared" si="0"/>
        <v>43.88630675723989</v>
      </c>
      <c r="H47" s="18"/>
    </row>
    <row r="48" spans="1:8" ht="12.75">
      <c r="A48" s="2">
        <v>23</v>
      </c>
      <c r="B48" s="2" t="s">
        <v>99</v>
      </c>
      <c r="C48" s="1" t="s">
        <v>100</v>
      </c>
      <c r="D48" s="5" t="s">
        <v>254</v>
      </c>
      <c r="E48" s="7">
        <v>10</v>
      </c>
      <c r="H48" s="18"/>
    </row>
    <row r="49" spans="1:8" ht="12.75">
      <c r="A49" s="2"/>
      <c r="B49" s="2"/>
      <c r="D49" s="5"/>
      <c r="E49" s="7"/>
      <c r="H49" s="18"/>
    </row>
    <row r="50" spans="1:2" ht="15.75">
      <c r="A50" s="3" t="s">
        <v>188</v>
      </c>
      <c r="B50" s="2"/>
    </row>
    <row r="51" spans="1:5" ht="12.75">
      <c r="A51" s="1">
        <v>1</v>
      </c>
      <c r="B51" s="2" t="s">
        <v>255</v>
      </c>
      <c r="C51" s="1" t="s">
        <v>9</v>
      </c>
      <c r="D51" s="4">
        <v>0.06296296296296296</v>
      </c>
      <c r="E51" s="8">
        <f>IF(A51=1,100,#REF!/#REF!*100)</f>
        <v>100</v>
      </c>
    </row>
    <row r="52" spans="1:4" ht="12.75">
      <c r="A52" s="2"/>
      <c r="B52" s="2"/>
      <c r="D52" s="5"/>
    </row>
    <row r="53" spans="1:2" ht="15.75">
      <c r="A53" s="3" t="s">
        <v>189</v>
      </c>
      <c r="B53" s="2"/>
    </row>
    <row r="54" spans="1:5" ht="12.75">
      <c r="A54" s="1">
        <v>1</v>
      </c>
      <c r="B54" s="2" t="s">
        <v>256</v>
      </c>
      <c r="C54" s="1" t="s">
        <v>9</v>
      </c>
      <c r="D54" s="4">
        <v>0.036273148148148145</v>
      </c>
      <c r="E54" s="7">
        <f>IF(A54=1,100,D$54/D54*100)</f>
        <v>100</v>
      </c>
    </row>
    <row r="55" spans="1:5" ht="12.75">
      <c r="A55" s="1">
        <v>2</v>
      </c>
      <c r="B55" s="2" t="s">
        <v>94</v>
      </c>
      <c r="C55" s="1" t="s">
        <v>1</v>
      </c>
      <c r="D55" s="4">
        <v>0.054293981481481485</v>
      </c>
      <c r="E55" s="7">
        <f>IF(A55=1,100,D$54/D55*100)</f>
        <v>66.8087827755276</v>
      </c>
    </row>
    <row r="56" spans="1:4" ht="12.75">
      <c r="A56" s="2"/>
      <c r="B56" s="2"/>
      <c r="D56" s="4"/>
    </row>
    <row r="57" ht="15.75">
      <c r="A57" s="3" t="s">
        <v>151</v>
      </c>
    </row>
    <row r="58" spans="1:5" ht="12.75">
      <c r="A58" s="1">
        <v>1</v>
      </c>
      <c r="B58" s="1" t="s">
        <v>257</v>
      </c>
      <c r="C58" s="1" t="s">
        <v>228</v>
      </c>
      <c r="D58" s="5">
        <v>0.03405092592592592</v>
      </c>
      <c r="E58" s="8"/>
    </row>
    <row r="59" spans="1:5" ht="12.75">
      <c r="A59" s="1">
        <v>2</v>
      </c>
      <c r="B59" s="1" t="s">
        <v>258</v>
      </c>
      <c r="C59" s="1" t="s">
        <v>259</v>
      </c>
      <c r="D59" s="5">
        <v>0.030428240740740742</v>
      </c>
      <c r="E59" s="8"/>
    </row>
    <row r="60" spans="1:5" ht="12.75">
      <c r="A60" s="1">
        <v>3</v>
      </c>
      <c r="B60" s="1" t="s">
        <v>260</v>
      </c>
      <c r="C60" s="1" t="s">
        <v>228</v>
      </c>
      <c r="D60" s="5">
        <v>0.030486111111111113</v>
      </c>
      <c r="E60" s="8"/>
    </row>
    <row r="61" spans="1:5" ht="12.75">
      <c r="A61" s="1">
        <v>4</v>
      </c>
      <c r="B61" s="1" t="s">
        <v>261</v>
      </c>
      <c r="C61" s="1" t="s">
        <v>12</v>
      </c>
      <c r="D61" s="5">
        <v>0.034930555555555555</v>
      </c>
      <c r="E61" s="8"/>
    </row>
    <row r="62" spans="1:5" ht="12.75">
      <c r="A62" s="1">
        <v>5</v>
      </c>
      <c r="B62" s="1" t="s">
        <v>262</v>
      </c>
      <c r="C62" s="1" t="s">
        <v>5</v>
      </c>
      <c r="D62" s="5">
        <v>0.03936342592592592</v>
      </c>
      <c r="E62" s="8"/>
    </row>
    <row r="63" spans="1:5" ht="12.75">
      <c r="A63" s="1">
        <v>6</v>
      </c>
      <c r="B63" s="1" t="s">
        <v>263</v>
      </c>
      <c r="C63" s="1" t="s">
        <v>12</v>
      </c>
      <c r="D63" s="5">
        <v>0.040810185185185185</v>
      </c>
      <c r="E63" s="8"/>
    </row>
    <row r="64" spans="1:5" ht="12.75">
      <c r="A64" s="1">
        <v>7</v>
      </c>
      <c r="B64" s="1" t="s">
        <v>264</v>
      </c>
      <c r="C64" s="1" t="s">
        <v>12</v>
      </c>
      <c r="D64" s="5">
        <v>0.04082175925925926</v>
      </c>
      <c r="E64" s="8"/>
    </row>
    <row r="65" spans="1:5" ht="12.75">
      <c r="A65" s="1">
        <v>8</v>
      </c>
      <c r="B65" s="1" t="s">
        <v>265</v>
      </c>
      <c r="C65" s="1" t="s">
        <v>12</v>
      </c>
      <c r="D65" s="5">
        <v>0.041354166666666664</v>
      </c>
      <c r="E65" s="8"/>
    </row>
    <row r="66" spans="1:5" ht="12.75">
      <c r="A66" s="1">
        <v>9</v>
      </c>
      <c r="B66" s="1" t="s">
        <v>266</v>
      </c>
      <c r="C66" s="1" t="s">
        <v>12</v>
      </c>
      <c r="D66" s="5">
        <v>0.0628587962962963</v>
      </c>
      <c r="E66" s="8"/>
    </row>
    <row r="67" spans="1:5" ht="12.75">
      <c r="A67" s="1">
        <v>10</v>
      </c>
      <c r="B67" s="1" t="s">
        <v>267</v>
      </c>
      <c r="C67" s="1" t="s">
        <v>69</v>
      </c>
      <c r="D67" s="5">
        <v>0.06297453703703704</v>
      </c>
      <c r="E67" s="8"/>
    </row>
    <row r="68" spans="1:5" ht="12.75">
      <c r="A68" s="1">
        <v>11</v>
      </c>
      <c r="B68" s="1" t="s">
        <v>268</v>
      </c>
      <c r="C68" s="1" t="s">
        <v>12</v>
      </c>
      <c r="D68" s="5">
        <v>0.0671412037037037</v>
      </c>
      <c r="E68" s="8"/>
    </row>
    <row r="69" spans="1:5" ht="12.75">
      <c r="A69" s="1">
        <v>12</v>
      </c>
      <c r="B69" s="1" t="s">
        <v>269</v>
      </c>
      <c r="C69" s="1" t="s">
        <v>228</v>
      </c>
      <c r="D69" s="5">
        <v>0.06753472222222222</v>
      </c>
      <c r="E69" s="8"/>
    </row>
    <row r="70" spans="1:5" ht="12.75">
      <c r="A70" s="1">
        <v>13</v>
      </c>
      <c r="B70" s="1" t="s">
        <v>270</v>
      </c>
      <c r="C70" s="1" t="s">
        <v>228</v>
      </c>
      <c r="D70" s="5">
        <v>0.06754629629629628</v>
      </c>
      <c r="E70" s="8"/>
    </row>
    <row r="71" spans="1:5" ht="12.75">
      <c r="A71" s="1">
        <v>14</v>
      </c>
      <c r="B71" s="1" t="s">
        <v>156</v>
      </c>
      <c r="C71" s="1" t="s">
        <v>100</v>
      </c>
      <c r="D71" s="5">
        <v>0.07346064814814814</v>
      </c>
      <c r="E71" s="8"/>
    </row>
    <row r="72" ht="12.75">
      <c r="D72" s="5"/>
    </row>
    <row r="73" ht="15.75">
      <c r="A73" s="3" t="s">
        <v>271</v>
      </c>
    </row>
    <row r="74" spans="1:5" ht="12.75">
      <c r="A74" s="1">
        <v>1</v>
      </c>
      <c r="B74" s="1" t="s">
        <v>272</v>
      </c>
      <c r="C74" s="1" t="s">
        <v>12</v>
      </c>
      <c r="D74" s="5" t="s">
        <v>254</v>
      </c>
      <c r="E74" s="8"/>
    </row>
    <row r="75" spans="4:5" ht="12.75">
      <c r="D75" s="5"/>
      <c r="E75" s="8"/>
    </row>
    <row r="76" spans="4:5" ht="12.75">
      <c r="D76" s="5"/>
      <c r="E76" s="8"/>
    </row>
    <row r="77" spans="4:5" ht="12.75">
      <c r="D77" s="5"/>
      <c r="E77" s="8"/>
    </row>
    <row r="78" spans="4:5" ht="12.75">
      <c r="D78" s="5"/>
      <c r="E78" s="8"/>
    </row>
    <row r="79" spans="1:3" ht="12.75">
      <c r="A79" s="1" t="s">
        <v>48</v>
      </c>
      <c r="C79" s="9"/>
    </row>
    <row r="80" spans="1:3" ht="12.75">
      <c r="A80" s="1" t="s">
        <v>47</v>
      </c>
      <c r="C80" s="9"/>
    </row>
  </sheetData>
  <mergeCells count="3">
    <mergeCell ref="C1:E1"/>
    <mergeCell ref="C2:E2"/>
    <mergeCell ref="B3:E3"/>
  </mergeCells>
  <printOptions horizontalCentered="1"/>
  <pageMargins left="0.7480314960629921" right="0.7480314960629921" top="0.5118110236220472" bottom="0.5511811023622047" header="0.5118110236220472" footer="0.4724409448818898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K120" sqref="K120"/>
    </sheetView>
  </sheetViews>
  <sheetFormatPr defaultColWidth="9.140625" defaultRowHeight="12.75"/>
  <cols>
    <col min="1" max="1" width="4.421875" style="0" customWidth="1"/>
    <col min="2" max="2" width="20.140625" style="0" bestFit="1" customWidth="1"/>
    <col min="3" max="3" width="18.7109375" style="0" bestFit="1" customWidth="1"/>
    <col min="4" max="8" width="7.00390625" style="0" customWidth="1"/>
  </cols>
  <sheetData>
    <row r="1" spans="3:8" ht="62.25" customHeight="1">
      <c r="C1" s="15" t="s">
        <v>49</v>
      </c>
      <c r="E1" s="15"/>
      <c r="H1" s="15"/>
    </row>
    <row r="2" spans="3:6" ht="19.5">
      <c r="C2" s="17" t="s">
        <v>194</v>
      </c>
      <c r="D2" s="15"/>
      <c r="E2" s="16"/>
      <c r="F2" s="16"/>
    </row>
    <row r="3" spans="1:8" ht="15.75">
      <c r="A3" s="3" t="s">
        <v>57</v>
      </c>
      <c r="B3" s="1"/>
      <c r="C3" s="1"/>
      <c r="D3" s="14" t="s">
        <v>161</v>
      </c>
      <c r="E3" s="14" t="s">
        <v>162</v>
      </c>
      <c r="F3" s="14" t="s">
        <v>163</v>
      </c>
      <c r="G3" s="14" t="s">
        <v>164</v>
      </c>
      <c r="H3" s="14" t="s">
        <v>165</v>
      </c>
    </row>
    <row r="4" spans="1:8" ht="12.75">
      <c r="A4" s="1">
        <v>1</v>
      </c>
      <c r="B4" s="1" t="s">
        <v>73</v>
      </c>
      <c r="C4" s="1" t="s">
        <v>79</v>
      </c>
      <c r="D4" s="7"/>
      <c r="E4" s="8">
        <v>100</v>
      </c>
      <c r="F4" s="7">
        <f>SUMIF('3ª Prova'!B$6:B$62,B4,'3ª Prova'!E$6:E$62)</f>
        <v>100</v>
      </c>
      <c r="G4" s="7">
        <v>64.03234220135627</v>
      </c>
      <c r="H4" s="13">
        <f>SUM(D4:G4)</f>
        <v>264.0323422013563</v>
      </c>
    </row>
    <row r="5" spans="1:8" ht="12.75">
      <c r="A5" s="1">
        <v>2</v>
      </c>
      <c r="B5" s="1" t="s">
        <v>72</v>
      </c>
      <c r="C5" s="1" t="s">
        <v>79</v>
      </c>
      <c r="D5" s="7"/>
      <c r="E5" s="8">
        <v>100</v>
      </c>
      <c r="F5" s="7">
        <f>SUMIF('3ª Prova'!B$6:B$62,B5,'3ª Prova'!E$6:E$62)</f>
        <v>99.88597491448118</v>
      </c>
      <c r="G5" s="7">
        <v>63.56809943034696</v>
      </c>
      <c r="H5" s="13">
        <f>SUM(D5:G5)</f>
        <v>263.45407434482814</v>
      </c>
    </row>
    <row r="6" spans="1:8" ht="12.75">
      <c r="A6" s="1">
        <v>3</v>
      </c>
      <c r="B6" s="1" t="s">
        <v>227</v>
      </c>
      <c r="C6" s="1" t="s">
        <v>228</v>
      </c>
      <c r="D6" s="5"/>
      <c r="F6" s="7"/>
      <c r="G6" s="8">
        <v>100</v>
      </c>
      <c r="H6" s="13">
        <f>SUM(D6:G6)</f>
        <v>100</v>
      </c>
    </row>
    <row r="7" spans="1:8" ht="12.75">
      <c r="A7" s="1">
        <v>4</v>
      </c>
      <c r="B7" s="1" t="s">
        <v>229</v>
      </c>
      <c r="C7" s="1" t="s">
        <v>228</v>
      </c>
      <c r="D7" s="5"/>
      <c r="F7" s="7"/>
      <c r="G7" s="7">
        <v>99.19191919191917</v>
      </c>
      <c r="H7" s="13">
        <f>SUM(D7:G7)</f>
        <v>99.19191919191917</v>
      </c>
    </row>
    <row r="8" spans="1:8" ht="12.75">
      <c r="A8" s="1">
        <v>5</v>
      </c>
      <c r="B8" s="1" t="s">
        <v>231</v>
      </c>
      <c r="C8" s="1" t="s">
        <v>228</v>
      </c>
      <c r="D8" s="5"/>
      <c r="F8" s="7"/>
      <c r="G8" s="7">
        <v>41.80858310626702</v>
      </c>
      <c r="H8" s="13">
        <f>SUM(D8:G8)</f>
        <v>41.80858310626702</v>
      </c>
    </row>
    <row r="9" spans="1:8" ht="12.75">
      <c r="A9" s="1"/>
      <c r="B9" s="1"/>
      <c r="C9" s="1"/>
      <c r="D9" s="7"/>
      <c r="E9" s="8"/>
      <c r="H9" s="13"/>
    </row>
    <row r="10" spans="1:8" ht="15.75">
      <c r="A10" s="3" t="s">
        <v>58</v>
      </c>
      <c r="B10" s="1"/>
      <c r="C10" s="1"/>
      <c r="D10" s="14" t="s">
        <v>161</v>
      </c>
      <c r="E10" s="14" t="s">
        <v>162</v>
      </c>
      <c r="F10" s="14" t="s">
        <v>163</v>
      </c>
      <c r="G10" s="14" t="s">
        <v>164</v>
      </c>
      <c r="H10" s="14" t="s">
        <v>165</v>
      </c>
    </row>
    <row r="11" spans="1:8" ht="12.75">
      <c r="A11" s="2">
        <v>1</v>
      </c>
      <c r="B11" s="1" t="s">
        <v>8</v>
      </c>
      <c r="C11" s="1" t="s">
        <v>9</v>
      </c>
      <c r="D11" s="7">
        <f>SUMIF('1ª Prova'!B$6:B$34,B11,'1ª Prova'!G$6:G$34)</f>
        <v>100</v>
      </c>
      <c r="E11" s="7">
        <v>75.51426675514264</v>
      </c>
      <c r="F11" s="7">
        <f>SUMIF('3ª Prova'!B$6:B$62,B11,'3ª Prova'!E$6:E$62)</f>
        <v>100</v>
      </c>
      <c r="G11" s="7"/>
      <c r="H11" s="13">
        <f aca="true" t="shared" si="0" ref="H11:H20">SUM(D11:G11)</f>
        <v>275.51426675514267</v>
      </c>
    </row>
    <row r="12" spans="1:8" ht="12.75">
      <c r="A12" s="2">
        <v>2</v>
      </c>
      <c r="B12" s="1" t="s">
        <v>63</v>
      </c>
      <c r="C12" s="1" t="s">
        <v>12</v>
      </c>
      <c r="D12" s="7"/>
      <c r="E12" s="7">
        <v>98.9565217391304</v>
      </c>
      <c r="F12" s="7"/>
      <c r="G12" s="7">
        <v>97.88288288288287</v>
      </c>
      <c r="H12" s="13">
        <f t="shared" si="0"/>
        <v>196.83940462201326</v>
      </c>
    </row>
    <row r="13" spans="1:8" ht="12.75">
      <c r="A13" s="2">
        <v>3</v>
      </c>
      <c r="B13" s="1" t="s">
        <v>121</v>
      </c>
      <c r="C13" s="1" t="s">
        <v>228</v>
      </c>
      <c r="D13" s="7"/>
      <c r="E13" s="7"/>
      <c r="F13" s="7">
        <f>SUMIF('3ª Prova'!B$6:B$62,B13,'3ª Prova'!E$6:E$62)</f>
        <v>95.96214511041008</v>
      </c>
      <c r="G13" s="7">
        <v>82.52943410558298</v>
      </c>
      <c r="H13" s="13">
        <f t="shared" si="0"/>
        <v>178.49157921599306</v>
      </c>
    </row>
    <row r="14" spans="1:8" ht="12.75">
      <c r="A14" s="2">
        <v>4</v>
      </c>
      <c r="B14" s="1" t="s">
        <v>74</v>
      </c>
      <c r="C14" s="1" t="s">
        <v>65</v>
      </c>
      <c r="D14" s="7"/>
      <c r="E14" s="7">
        <v>100</v>
      </c>
      <c r="F14" s="7"/>
      <c r="G14" s="7"/>
      <c r="H14" s="13">
        <f t="shared" si="0"/>
        <v>100</v>
      </c>
    </row>
    <row r="15" spans="1:8" ht="12.75">
      <c r="A15" s="2">
        <v>5</v>
      </c>
      <c r="B15" s="1" t="s">
        <v>232</v>
      </c>
      <c r="C15" s="1" t="s">
        <v>12</v>
      </c>
      <c r="D15" s="7"/>
      <c r="E15" s="7"/>
      <c r="F15" s="7"/>
      <c r="G15" s="7">
        <v>100</v>
      </c>
      <c r="H15" s="13">
        <f t="shared" si="0"/>
        <v>100</v>
      </c>
    </row>
    <row r="16" spans="1:8" ht="12.75">
      <c r="A16" s="2">
        <v>6</v>
      </c>
      <c r="B16" s="1" t="s">
        <v>185</v>
      </c>
      <c r="C16" s="1" t="s">
        <v>12</v>
      </c>
      <c r="D16" s="7"/>
      <c r="E16" s="7"/>
      <c r="F16" s="7">
        <f>SUMIF('3ª Prova'!B$6:B$62,B16,'3ª Prova'!E$6:E$62)</f>
        <v>79.11573472041613</v>
      </c>
      <c r="G16" s="7"/>
      <c r="H16" s="13">
        <f t="shared" si="0"/>
        <v>79.11573472041613</v>
      </c>
    </row>
    <row r="17" spans="1:8" ht="12.75">
      <c r="A17" s="2">
        <v>7</v>
      </c>
      <c r="B17" s="1" t="s">
        <v>186</v>
      </c>
      <c r="C17" s="1" t="s">
        <v>12</v>
      </c>
      <c r="D17" s="7"/>
      <c r="E17" s="7"/>
      <c r="F17" s="7">
        <f>SUMIF('3ª Prova'!B$6:B$62,B17,'3ª Prova'!E$6:E$62)</f>
        <v>68.57529305680795</v>
      </c>
      <c r="G17" s="7"/>
      <c r="H17" s="13">
        <f t="shared" si="0"/>
        <v>68.57529305680795</v>
      </c>
    </row>
    <row r="18" spans="1:8" ht="12.75">
      <c r="A18" s="2">
        <v>8</v>
      </c>
      <c r="B18" s="1" t="s">
        <v>75</v>
      </c>
      <c r="C18" s="1" t="s">
        <v>79</v>
      </c>
      <c r="D18" s="7"/>
      <c r="E18" s="7">
        <v>63.68214885282595</v>
      </c>
      <c r="F18" s="7"/>
      <c r="G18" s="7"/>
      <c r="H18" s="13">
        <f t="shared" si="0"/>
        <v>63.68214885282595</v>
      </c>
    </row>
    <row r="19" spans="1:8" ht="12.75">
      <c r="A19" s="2">
        <v>9</v>
      </c>
      <c r="B19" s="1" t="s">
        <v>64</v>
      </c>
      <c r="C19" s="1" t="s">
        <v>65</v>
      </c>
      <c r="D19" s="7"/>
      <c r="E19" s="7">
        <v>56.47642679900743</v>
      </c>
      <c r="F19" s="7"/>
      <c r="G19" s="7"/>
      <c r="H19" s="13">
        <f t="shared" si="0"/>
        <v>56.47642679900743</v>
      </c>
    </row>
    <row r="20" spans="1:8" ht="12.75">
      <c r="A20" s="2">
        <v>10</v>
      </c>
      <c r="B20" s="1" t="s">
        <v>76</v>
      </c>
      <c r="C20" s="1" t="s">
        <v>79</v>
      </c>
      <c r="D20" s="7"/>
      <c r="E20" s="7">
        <v>45.59294871794871</v>
      </c>
      <c r="F20" s="7"/>
      <c r="G20" s="7"/>
      <c r="H20" s="13">
        <f t="shared" si="0"/>
        <v>45.59294871794871</v>
      </c>
    </row>
    <row r="21" spans="1:8" ht="12.75">
      <c r="A21" s="1"/>
      <c r="B21" s="1"/>
      <c r="C21" s="1"/>
      <c r="D21" s="5"/>
      <c r="F21" s="7"/>
      <c r="H21" s="13"/>
    </row>
    <row r="22" spans="1:8" ht="15.75">
      <c r="A22" s="3" t="s">
        <v>59</v>
      </c>
      <c r="B22" s="1"/>
      <c r="C22" s="1"/>
      <c r="D22" s="14" t="s">
        <v>161</v>
      </c>
      <c r="E22" s="14" t="s">
        <v>162</v>
      </c>
      <c r="F22" s="14" t="s">
        <v>163</v>
      </c>
      <c r="G22" s="14" t="s">
        <v>164</v>
      </c>
      <c r="H22" s="14" t="s">
        <v>165</v>
      </c>
    </row>
    <row r="23" spans="1:8" ht="12.75">
      <c r="A23" s="1">
        <v>1</v>
      </c>
      <c r="B23" s="1" t="s">
        <v>70</v>
      </c>
      <c r="C23" s="1" t="s">
        <v>71</v>
      </c>
      <c r="D23" s="7"/>
      <c r="E23" s="8">
        <v>100</v>
      </c>
      <c r="F23" s="7"/>
      <c r="H23" s="13">
        <f>SUM(D23:G23)</f>
        <v>100</v>
      </c>
    </row>
    <row r="24" spans="1:8" ht="12.75">
      <c r="A24" s="1"/>
      <c r="B24" s="1" t="s">
        <v>172</v>
      </c>
      <c r="C24" s="1" t="s">
        <v>1</v>
      </c>
      <c r="D24" s="7"/>
      <c r="E24" s="1"/>
      <c r="F24" s="7">
        <v>10</v>
      </c>
      <c r="H24" s="13">
        <f>SUM(D24:G24)</f>
        <v>10</v>
      </c>
    </row>
    <row r="25" spans="1:8" ht="12.75">
      <c r="A25" s="1"/>
      <c r="B25" s="1"/>
      <c r="C25" s="1"/>
      <c r="D25" s="5"/>
      <c r="E25" s="1"/>
      <c r="H25" s="13"/>
    </row>
    <row r="26" spans="1:8" ht="15.75">
      <c r="A26" s="3" t="s">
        <v>108</v>
      </c>
      <c r="B26" s="2"/>
      <c r="C26" s="1"/>
      <c r="D26" s="14" t="s">
        <v>161</v>
      </c>
      <c r="E26" s="14" t="s">
        <v>162</v>
      </c>
      <c r="F26" s="14" t="s">
        <v>163</v>
      </c>
      <c r="G26" s="14" t="s">
        <v>164</v>
      </c>
      <c r="H26" s="14" t="s">
        <v>165</v>
      </c>
    </row>
    <row r="27" spans="1:8" ht="12.75">
      <c r="A27" s="2">
        <v>1</v>
      </c>
      <c r="B27" s="2" t="s">
        <v>61</v>
      </c>
      <c r="C27" s="1" t="s">
        <v>62</v>
      </c>
      <c r="D27" s="7"/>
      <c r="E27" s="7">
        <v>62.003357582540566</v>
      </c>
      <c r="F27" s="7">
        <f>SUMIF('3ª Prova'!B$6:B$62,B27,'3ª Prova'!E$6:E$62)</f>
        <v>73.40342679127727</v>
      </c>
      <c r="G27" s="7">
        <v>66.8370944992948</v>
      </c>
      <c r="H27" s="13">
        <f aca="true" t="shared" si="1" ref="H27:H39">SUM(D27:G27)</f>
        <v>202.24387887311264</v>
      </c>
    </row>
    <row r="28" spans="1:8" ht="12.75">
      <c r="A28" s="2">
        <v>2</v>
      </c>
      <c r="B28" s="2" t="s">
        <v>2</v>
      </c>
      <c r="C28" s="1" t="s">
        <v>3</v>
      </c>
      <c r="D28" s="7">
        <f>SUMIF('1ª Prova'!B$6:B$34,B28,'1ª Prova'!G$6:G$34)</f>
        <v>100</v>
      </c>
      <c r="E28" s="8">
        <v>100</v>
      </c>
      <c r="F28" s="7"/>
      <c r="H28" s="13">
        <f t="shared" si="1"/>
        <v>200</v>
      </c>
    </row>
    <row r="29" spans="1:8" ht="12.75">
      <c r="A29" s="2">
        <v>3</v>
      </c>
      <c r="B29" s="2" t="s">
        <v>183</v>
      </c>
      <c r="C29" s="1" t="s">
        <v>9</v>
      </c>
      <c r="D29" s="7"/>
      <c r="E29" s="7"/>
      <c r="F29" s="7">
        <f>SUMIF('3ª Prova'!B$6:B$62,B29,'3ª Prova'!E$6:E$62)</f>
        <v>86.90640848317199</v>
      </c>
      <c r="G29" s="7">
        <v>100</v>
      </c>
      <c r="H29" s="13">
        <f t="shared" si="1"/>
        <v>186.906408483172</v>
      </c>
    </row>
    <row r="30" spans="1:8" ht="12.75">
      <c r="A30" s="2">
        <v>4</v>
      </c>
      <c r="B30" s="2" t="s">
        <v>68</v>
      </c>
      <c r="C30" s="1" t="s">
        <v>69</v>
      </c>
      <c r="D30" s="7"/>
      <c r="E30" s="7">
        <v>54.527559055118104</v>
      </c>
      <c r="F30" s="7">
        <f>SUMIF('3ª Prova'!B$6:B$62,B30,'3ª Prova'!E$6:E$62)</f>
        <v>52.638927673834125</v>
      </c>
      <c r="G30" s="7">
        <v>66.47378572681046</v>
      </c>
      <c r="H30" s="13">
        <f t="shared" si="1"/>
        <v>173.6402724557627</v>
      </c>
    </row>
    <row r="31" spans="1:8" ht="12.75">
      <c r="A31" s="2">
        <v>5</v>
      </c>
      <c r="B31" s="2" t="s">
        <v>182</v>
      </c>
      <c r="C31" s="1" t="s">
        <v>69</v>
      </c>
      <c r="D31" s="7"/>
      <c r="E31" s="7"/>
      <c r="F31" s="7">
        <f>SUMIF('3ª Prova'!B$6:B$62,B31,'3ª Prova'!E$6:E$62)</f>
        <v>88.62247296661964</v>
      </c>
      <c r="G31" s="7">
        <v>82.39513149315367</v>
      </c>
      <c r="H31" s="13">
        <f t="shared" si="1"/>
        <v>171.0176044597733</v>
      </c>
    </row>
    <row r="32" spans="1:8" ht="12.75">
      <c r="A32" s="2">
        <v>6</v>
      </c>
      <c r="B32" s="2" t="s">
        <v>180</v>
      </c>
      <c r="C32" s="1" t="s">
        <v>181</v>
      </c>
      <c r="D32" s="7"/>
      <c r="E32" s="7"/>
      <c r="F32" s="7">
        <f>SUMIF('3ª Prova'!B$6:B$62,B32,'3ª Prova'!E$6:E$62)</f>
        <v>100</v>
      </c>
      <c r="H32" s="13">
        <f t="shared" si="1"/>
        <v>100</v>
      </c>
    </row>
    <row r="33" spans="1:8" ht="12.75">
      <c r="A33" s="2">
        <v>7</v>
      </c>
      <c r="B33" s="2" t="s">
        <v>4</v>
      </c>
      <c r="C33" s="1" t="s">
        <v>5</v>
      </c>
      <c r="D33" s="7">
        <f>SUMIF('1ª Prova'!B$6:B$34,B33,'1ª Prova'!G$6:G$34)</f>
        <v>93.12416555407208</v>
      </c>
      <c r="E33" s="7"/>
      <c r="F33" s="7"/>
      <c r="H33" s="13">
        <f t="shared" si="1"/>
        <v>93.12416555407208</v>
      </c>
    </row>
    <row r="34" spans="1:8" ht="12.75">
      <c r="A34" s="2">
        <v>8</v>
      </c>
      <c r="B34" s="2" t="s">
        <v>236</v>
      </c>
      <c r="C34" s="1" t="s">
        <v>1</v>
      </c>
      <c r="D34" s="5"/>
      <c r="E34" s="1"/>
      <c r="F34" s="1"/>
      <c r="G34" s="7">
        <v>74.9209486166008</v>
      </c>
      <c r="H34" s="13">
        <f t="shared" si="1"/>
        <v>74.9209486166008</v>
      </c>
    </row>
    <row r="35" spans="1:8" ht="12.75">
      <c r="A35" s="2">
        <v>9</v>
      </c>
      <c r="B35" s="2" t="s">
        <v>60</v>
      </c>
      <c r="C35" s="1" t="s">
        <v>5</v>
      </c>
      <c r="D35" s="7"/>
      <c r="E35" s="7">
        <v>59.50590762620836</v>
      </c>
      <c r="F35" s="7"/>
      <c r="G35" s="7">
        <v>10</v>
      </c>
      <c r="H35" s="13">
        <f t="shared" si="1"/>
        <v>69.50590762620837</v>
      </c>
    </row>
    <row r="36" spans="1:8" ht="12.75">
      <c r="A36" s="2">
        <v>10</v>
      </c>
      <c r="B36" s="2" t="s">
        <v>67</v>
      </c>
      <c r="C36" s="1" t="s">
        <v>69</v>
      </c>
      <c r="D36" s="7"/>
      <c r="E36" s="7">
        <v>56.8788501026694</v>
      </c>
      <c r="F36" s="7"/>
      <c r="H36" s="13">
        <f t="shared" si="1"/>
        <v>56.8788501026694</v>
      </c>
    </row>
    <row r="37" spans="1:8" ht="12.75">
      <c r="A37" s="2">
        <v>11</v>
      </c>
      <c r="B37" s="2" t="s">
        <v>6</v>
      </c>
      <c r="C37" s="1" t="s">
        <v>7</v>
      </c>
      <c r="D37" s="7">
        <f>SUMIF('1ª Prova'!B$6:B$34,B37,'1ª Prova'!G$6:G$34)</f>
        <v>56.86913982878108</v>
      </c>
      <c r="E37" s="7"/>
      <c r="F37" s="7"/>
      <c r="H37" s="13">
        <f t="shared" si="1"/>
        <v>56.86913982878108</v>
      </c>
    </row>
    <row r="38" spans="1:8" ht="12.75">
      <c r="A38" s="2">
        <v>12</v>
      </c>
      <c r="B38" s="2" t="s">
        <v>66</v>
      </c>
      <c r="C38" s="1" t="s">
        <v>12</v>
      </c>
      <c r="D38" s="7"/>
      <c r="E38" s="7">
        <v>48.02774165583008</v>
      </c>
      <c r="F38" s="7"/>
      <c r="H38" s="13">
        <f t="shared" si="1"/>
        <v>48.02774165583008</v>
      </c>
    </row>
    <row r="39" spans="1:8" s="1" customFormat="1" ht="12.75">
      <c r="A39" s="2">
        <v>13</v>
      </c>
      <c r="B39" s="2" t="s">
        <v>77</v>
      </c>
      <c r="C39" s="1" t="s">
        <v>12</v>
      </c>
      <c r="D39" s="7"/>
      <c r="E39" s="7">
        <v>41.82710456776142</v>
      </c>
      <c r="F39" s="7"/>
      <c r="G39"/>
      <c r="H39" s="13">
        <f t="shared" si="1"/>
        <v>41.82710456776142</v>
      </c>
    </row>
    <row r="40" spans="1:8" ht="12.75">
      <c r="A40" s="1"/>
      <c r="B40" s="1"/>
      <c r="C40" s="1"/>
      <c r="D40" s="7"/>
      <c r="E40" s="1"/>
      <c r="H40" s="13"/>
    </row>
    <row r="41" spans="1:8" ht="15.75">
      <c r="A41" s="3" t="s">
        <v>109</v>
      </c>
      <c r="B41" s="2"/>
      <c r="C41" s="1"/>
      <c r="D41" s="14" t="s">
        <v>161</v>
      </c>
      <c r="E41" s="14" t="s">
        <v>162</v>
      </c>
      <c r="F41" s="14" t="s">
        <v>163</v>
      </c>
      <c r="G41" s="14" t="s">
        <v>164</v>
      </c>
      <c r="H41" s="14" t="s">
        <v>165</v>
      </c>
    </row>
    <row r="42" spans="1:8" ht="12.75">
      <c r="A42" s="2">
        <v>1</v>
      </c>
      <c r="B42" s="2" t="s">
        <v>20</v>
      </c>
      <c r="C42" s="1" t="s">
        <v>3</v>
      </c>
      <c r="D42" s="7">
        <f>SUMIF('1ª Prova'!B$6:B$34,B42,'1ª Prova'!G$6:G$34)</f>
        <v>99.38319198149577</v>
      </c>
      <c r="E42" s="7">
        <v>90.19426456984276</v>
      </c>
      <c r="F42" s="7">
        <f>SUMIF('3ª Prova'!B$6:B$62,B42,'3ª Prova'!E$6:E$62)</f>
        <v>100</v>
      </c>
      <c r="H42" s="13">
        <f aca="true" t="shared" si="2" ref="H42:H73">SUM(D42:G42)</f>
        <v>289.5774565513385</v>
      </c>
    </row>
    <row r="43" spans="1:8" ht="12.75">
      <c r="A43" s="2">
        <v>2</v>
      </c>
      <c r="B43" s="2" t="s">
        <v>85</v>
      </c>
      <c r="C43" s="1" t="s">
        <v>9</v>
      </c>
      <c r="D43" s="7"/>
      <c r="E43" s="7">
        <v>74.03189066059225</v>
      </c>
      <c r="F43" s="7">
        <f>SUMIF('3ª Prova'!B$6:B$62,B43,'3ª Prova'!E$6:E$62)</f>
        <v>59.09797822706066</v>
      </c>
      <c r="G43" s="7">
        <v>77.3715726441853</v>
      </c>
      <c r="H43" s="13">
        <f t="shared" si="2"/>
        <v>210.50144153183822</v>
      </c>
    </row>
    <row r="44" spans="1:8" ht="12.75">
      <c r="A44" s="2">
        <v>3</v>
      </c>
      <c r="B44" s="2" t="s">
        <v>26</v>
      </c>
      <c r="C44" s="1" t="s">
        <v>9</v>
      </c>
      <c r="D44" s="7">
        <f>SUMIF('1ª Prova'!B$6:B$34,B44,'1ª Prova'!G$6:G$34)</f>
        <v>74.3367935409458</v>
      </c>
      <c r="E44" s="7">
        <v>70.34632034632034</v>
      </c>
      <c r="F44" s="19" t="s">
        <v>274</v>
      </c>
      <c r="G44" s="7">
        <v>62.91645310097385</v>
      </c>
      <c r="H44" s="13">
        <f t="shared" si="2"/>
        <v>207.59956698823999</v>
      </c>
    </row>
    <row r="45" spans="1:8" ht="12.75">
      <c r="A45" s="2">
        <v>4</v>
      </c>
      <c r="B45" s="2" t="s">
        <v>95</v>
      </c>
      <c r="C45" s="1" t="s">
        <v>96</v>
      </c>
      <c r="D45" s="7"/>
      <c r="E45" s="7">
        <v>61.05197244834064</v>
      </c>
      <c r="F45" s="7">
        <f>SUMIF('3ª Prova'!B$6:B$62,B45,'3ª Prova'!E$6:E$62)</f>
        <v>71.02803738317756</v>
      </c>
      <c r="G45" s="7">
        <v>69.03824521934757</v>
      </c>
      <c r="H45" s="13">
        <f t="shared" si="2"/>
        <v>201.11825505086577</v>
      </c>
    </row>
    <row r="46" spans="1:8" ht="12.75">
      <c r="A46" s="2">
        <v>5</v>
      </c>
      <c r="B46" s="2" t="s">
        <v>29</v>
      </c>
      <c r="C46" s="1" t="s">
        <v>12</v>
      </c>
      <c r="D46" s="7">
        <f>SUMIF('1ª Prova'!B$6:B$34,B46,'1ª Prova'!G$6:G$34)</f>
        <v>69.41303177167475</v>
      </c>
      <c r="E46" s="19" t="s">
        <v>275</v>
      </c>
      <c r="F46" s="7">
        <f>SUMIF('3ª Prova'!B$6:B$62,B46,'3ª Prova'!E$6:E$62)</f>
        <v>63.94615061001263</v>
      </c>
      <c r="G46" s="7">
        <v>63.436692506459934</v>
      </c>
      <c r="H46" s="13">
        <f t="shared" si="2"/>
        <v>196.79587488814732</v>
      </c>
    </row>
    <row r="47" spans="1:8" ht="12.75">
      <c r="A47" s="2">
        <v>6</v>
      </c>
      <c r="B47" s="2" t="s">
        <v>169</v>
      </c>
      <c r="C47" s="1" t="s">
        <v>3</v>
      </c>
      <c r="D47" s="7"/>
      <c r="E47" s="7">
        <v>59.59657701711492</v>
      </c>
      <c r="F47" s="7">
        <f>SUMIF('3ª Prova'!B$6:B$62,B47,'3ª Prova'!E$6:E$62)</f>
        <v>59.514487079091616</v>
      </c>
      <c r="G47" s="7">
        <v>67.742825607064</v>
      </c>
      <c r="H47" s="13">
        <f t="shared" si="2"/>
        <v>186.85388970327054</v>
      </c>
    </row>
    <row r="48" spans="1:8" ht="12.75">
      <c r="A48" s="2">
        <v>7</v>
      </c>
      <c r="B48" s="2" t="s">
        <v>91</v>
      </c>
      <c r="C48" s="1" t="s">
        <v>5</v>
      </c>
      <c r="D48" s="7"/>
      <c r="E48" s="7">
        <v>65.21739130434783</v>
      </c>
      <c r="F48" s="7">
        <f>SUMIF('3ª Prova'!B$6:B$62,B48,'3ª Prova'!E$6:E$62)</f>
        <v>55.21249545949873</v>
      </c>
      <c r="G48" s="7">
        <v>64.67334035827184</v>
      </c>
      <c r="H48" s="13">
        <f t="shared" si="2"/>
        <v>185.1032271221184</v>
      </c>
    </row>
    <row r="49" spans="1:8" ht="12.75">
      <c r="A49" s="2">
        <v>8</v>
      </c>
      <c r="B49" s="2" t="s">
        <v>93</v>
      </c>
      <c r="C49" s="1" t="s">
        <v>12</v>
      </c>
      <c r="D49" s="7"/>
      <c r="E49" s="7">
        <v>64.56953642384106</v>
      </c>
      <c r="F49" s="7">
        <f>SUMIF('3ª Prova'!B$6:B$62,B49,'3ª Prova'!E$6:E$62)</f>
        <v>57.99313239221673</v>
      </c>
      <c r="G49" s="7">
        <v>56.592899953895795</v>
      </c>
      <c r="H49" s="13">
        <f t="shared" si="2"/>
        <v>179.1555687699536</v>
      </c>
    </row>
    <row r="50" spans="1:8" ht="12.75">
      <c r="A50" s="2">
        <v>9</v>
      </c>
      <c r="B50" s="2" t="s">
        <v>101</v>
      </c>
      <c r="C50" s="1" t="s">
        <v>81</v>
      </c>
      <c r="D50" s="7"/>
      <c r="E50" s="7">
        <v>42.89485261768588</v>
      </c>
      <c r="F50" s="7">
        <f>SUMIF('3ª Prova'!B$6:B$62,B50,'3ª Prova'!E$6:E$62)</f>
        <v>66.72519754170325</v>
      </c>
      <c r="G50" s="7">
        <v>69.3502824858757</v>
      </c>
      <c r="H50" s="13">
        <f t="shared" si="2"/>
        <v>178.97033264526482</v>
      </c>
    </row>
    <row r="51" spans="1:8" ht="12.75">
      <c r="A51" s="2">
        <v>10</v>
      </c>
      <c r="B51" s="2" t="s">
        <v>170</v>
      </c>
      <c r="C51" s="1" t="s">
        <v>69</v>
      </c>
      <c r="D51" s="7"/>
      <c r="E51" s="7"/>
      <c r="F51" s="7">
        <f>SUMIF('3ª Prova'!B$6:B$62,B51,'3ª Prova'!E$6:E$62)</f>
        <v>84.02432283029297</v>
      </c>
      <c r="G51" s="7">
        <v>88.43659942363112</v>
      </c>
      <c r="H51" s="13">
        <f t="shared" si="2"/>
        <v>172.46092225392408</v>
      </c>
    </row>
    <row r="52" spans="1:8" ht="12.75">
      <c r="A52" s="2">
        <v>11</v>
      </c>
      <c r="B52" s="2" t="s">
        <v>30</v>
      </c>
      <c r="C52" s="1" t="s">
        <v>12</v>
      </c>
      <c r="D52" s="7">
        <v>67.24047991653627</v>
      </c>
      <c r="E52" s="7"/>
      <c r="F52" s="7">
        <f>SUMIF('3ª Prova'!B$6:B$62,B52,'3ª Prova'!E$6:E$62)</f>
        <v>52.26960110041266</v>
      </c>
      <c r="G52" s="7">
        <v>51.46750524109014</v>
      </c>
      <c r="H52" s="13">
        <f t="shared" si="2"/>
        <v>170.97758625803908</v>
      </c>
    </row>
    <row r="53" spans="1:8" ht="12.75">
      <c r="A53" s="2">
        <v>12</v>
      </c>
      <c r="B53" s="2" t="s">
        <v>80</v>
      </c>
      <c r="C53" s="1" t="s">
        <v>81</v>
      </c>
      <c r="D53" s="7"/>
      <c r="E53" s="7">
        <v>84.05172413793103</v>
      </c>
      <c r="F53" s="7">
        <f>SUMIF('3ª Prova'!B$6:B$62,B53,'3ª Prova'!E$6:E$62)</f>
        <v>85.39325842696628</v>
      </c>
      <c r="H53" s="13">
        <f t="shared" si="2"/>
        <v>169.44498256489732</v>
      </c>
    </row>
    <row r="54" spans="1:8" ht="12.75">
      <c r="A54" s="2">
        <v>13</v>
      </c>
      <c r="B54" s="2" t="s">
        <v>82</v>
      </c>
      <c r="C54" s="1" t="s">
        <v>5</v>
      </c>
      <c r="D54" s="7"/>
      <c r="E54" s="7">
        <v>82.34797297297297</v>
      </c>
      <c r="F54" s="7">
        <f>SUMIF('3ª Prova'!B$6:B$62,B54,'3ª Prova'!E$6:E$62)</f>
        <v>83.47062053816585</v>
      </c>
      <c r="H54" s="13">
        <f t="shared" si="2"/>
        <v>165.81859351113883</v>
      </c>
    </row>
    <row r="55" spans="1:8" ht="12.75">
      <c r="A55" s="2">
        <v>14</v>
      </c>
      <c r="B55" s="2" t="s">
        <v>24</v>
      </c>
      <c r="C55" s="1" t="s">
        <v>9</v>
      </c>
      <c r="D55" s="7">
        <f>SUMIF('1ª Prova'!B$6:B$34,B55,'1ª Prova'!G$6:G$34)</f>
        <v>82.57527226137091</v>
      </c>
      <c r="E55" s="7">
        <v>78.62903225806451</v>
      </c>
      <c r="F55" s="7"/>
      <c r="H55" s="13">
        <f t="shared" si="2"/>
        <v>161.20430451943542</v>
      </c>
    </row>
    <row r="56" spans="1:8" ht="12.75">
      <c r="A56" s="2">
        <v>15</v>
      </c>
      <c r="B56" s="2" t="s">
        <v>86</v>
      </c>
      <c r="C56" s="1" t="s">
        <v>87</v>
      </c>
      <c r="D56" s="7"/>
      <c r="E56" s="7">
        <v>73.97572078907434</v>
      </c>
      <c r="F56" s="7"/>
      <c r="G56" s="7">
        <v>78.56</v>
      </c>
      <c r="H56" s="13">
        <f t="shared" si="2"/>
        <v>152.53572078907433</v>
      </c>
    </row>
    <row r="57" spans="1:8" ht="12.75">
      <c r="A57" s="2">
        <v>16</v>
      </c>
      <c r="B57" s="2" t="s">
        <v>171</v>
      </c>
      <c r="C57" s="1" t="s">
        <v>9</v>
      </c>
      <c r="D57" s="7"/>
      <c r="E57" s="7"/>
      <c r="F57" s="7">
        <f>SUMIF('3ª Prova'!B$6:B$62,B57,'3ª Prova'!E$6:E$62)</f>
        <v>75.58428642466436</v>
      </c>
      <c r="G57" s="7">
        <v>76.38456751711263</v>
      </c>
      <c r="H57" s="13">
        <f t="shared" si="2"/>
        <v>151.96885394177698</v>
      </c>
    </row>
    <row r="58" spans="1:8" ht="12.75">
      <c r="A58" s="2">
        <v>17</v>
      </c>
      <c r="B58" s="2" t="s">
        <v>172</v>
      </c>
      <c r="C58" s="1" t="s">
        <v>144</v>
      </c>
      <c r="D58" s="7"/>
      <c r="E58" s="7"/>
      <c r="F58" s="7">
        <f>SUMIF('3ª Prova'!B$6:B$62,B58,'3ª Prova'!E$6:E$62)</f>
        <v>67.0489633877371</v>
      </c>
      <c r="G58" s="7">
        <v>84.56768859800205</v>
      </c>
      <c r="H58" s="13">
        <f t="shared" si="2"/>
        <v>151.61665198573917</v>
      </c>
    </row>
    <row r="59" spans="1:8" ht="12.75">
      <c r="A59" s="2">
        <v>18</v>
      </c>
      <c r="B59" s="2" t="s">
        <v>94</v>
      </c>
      <c r="C59" s="1" t="s">
        <v>5</v>
      </c>
      <c r="D59" s="7"/>
      <c r="E59" s="7">
        <v>61.128526645768034</v>
      </c>
      <c r="F59" s="7">
        <f>SUMIF('3ª Prova'!B$6:B$62,B59,'3ª Prova'!E$6:E$62)</f>
        <v>83.79204892966361</v>
      </c>
      <c r="H59" s="13">
        <f t="shared" si="2"/>
        <v>144.92057557543166</v>
      </c>
    </row>
    <row r="60" spans="1:8" ht="12.75">
      <c r="A60" s="2">
        <v>19</v>
      </c>
      <c r="B60" s="2" t="s">
        <v>120</v>
      </c>
      <c r="C60" s="1" t="s">
        <v>5</v>
      </c>
      <c r="D60" s="7"/>
      <c r="E60" s="7"/>
      <c r="F60" s="7">
        <f>SUMIF('3ª Prova'!B$6:B$62,B60,'3ª Prova'!E$6:E$62)</f>
        <v>68.00894854586129</v>
      </c>
      <c r="G60" s="7">
        <v>58.95773294908741</v>
      </c>
      <c r="H60" s="13">
        <f t="shared" si="2"/>
        <v>126.96668149494869</v>
      </c>
    </row>
    <row r="61" spans="1:8" ht="12.75">
      <c r="A61" s="2">
        <v>20</v>
      </c>
      <c r="B61" s="2" t="s">
        <v>19</v>
      </c>
      <c r="C61" s="1" t="s">
        <v>5</v>
      </c>
      <c r="D61" s="7">
        <f>SUMIF('1ª Prova'!B$6:B$34,B61,'1ª Prova'!G$6:G$34)</f>
        <v>100</v>
      </c>
      <c r="E61" s="7">
        <v>10</v>
      </c>
      <c r="F61" s="7"/>
      <c r="H61" s="13">
        <f t="shared" si="2"/>
        <v>110</v>
      </c>
    </row>
    <row r="62" spans="1:8" ht="12.75">
      <c r="A62" s="2">
        <v>21</v>
      </c>
      <c r="B62" s="2" t="s">
        <v>78</v>
      </c>
      <c r="C62" s="1" t="s">
        <v>3</v>
      </c>
      <c r="D62" s="7"/>
      <c r="E62" s="8">
        <v>100</v>
      </c>
      <c r="F62" s="7"/>
      <c r="H62" s="13">
        <f t="shared" si="2"/>
        <v>100</v>
      </c>
    </row>
    <row r="63" spans="1:8" ht="12.75">
      <c r="A63" s="2">
        <v>22</v>
      </c>
      <c r="B63" s="2" t="s">
        <v>239</v>
      </c>
      <c r="C63" s="1" t="s">
        <v>12</v>
      </c>
      <c r="D63" s="7"/>
      <c r="F63" s="7"/>
      <c r="G63" s="7">
        <v>100</v>
      </c>
      <c r="H63" s="13">
        <f t="shared" si="2"/>
        <v>100</v>
      </c>
    </row>
    <row r="64" spans="1:8" ht="12.75">
      <c r="A64" s="2">
        <v>23</v>
      </c>
      <c r="B64" s="2" t="s">
        <v>37</v>
      </c>
      <c r="C64" s="1" t="s">
        <v>12</v>
      </c>
      <c r="D64" s="7">
        <v>50.588697017268444</v>
      </c>
      <c r="E64" s="7"/>
      <c r="F64" s="7">
        <f>SUMIF('3ª Prova'!B$6:B$62,B64,'3ª Prova'!E$6:E$62)</f>
        <v>47.73869346733669</v>
      </c>
      <c r="H64" s="13">
        <f t="shared" si="2"/>
        <v>98.32739048460513</v>
      </c>
    </row>
    <row r="65" spans="1:8" ht="12.75">
      <c r="A65" s="2">
        <v>24</v>
      </c>
      <c r="B65" s="2" t="s">
        <v>98</v>
      </c>
      <c r="C65" s="1" t="s">
        <v>12</v>
      </c>
      <c r="D65" s="7"/>
      <c r="E65" s="7">
        <v>52.960347637153724</v>
      </c>
      <c r="F65" s="7"/>
      <c r="G65" s="7">
        <v>43.88630675723989</v>
      </c>
      <c r="H65" s="13">
        <f t="shared" si="2"/>
        <v>96.84665439439362</v>
      </c>
    </row>
    <row r="66" spans="1:8" ht="12.75">
      <c r="A66" s="2">
        <v>25</v>
      </c>
      <c r="B66" s="2" t="s">
        <v>21</v>
      </c>
      <c r="C66" s="1" t="s">
        <v>3</v>
      </c>
      <c r="D66" s="7">
        <f>SUMIF('1ª Prova'!B$6:B$34,B66,'1ª Prova'!G$6:G$34)</f>
        <v>93.47353154459755</v>
      </c>
      <c r="E66" s="7"/>
      <c r="F66" s="7"/>
      <c r="H66" s="13">
        <f t="shared" si="2"/>
        <v>93.47353154459755</v>
      </c>
    </row>
    <row r="67" spans="1:8" ht="12.75">
      <c r="A67" s="2">
        <v>26</v>
      </c>
      <c r="B67" s="2" t="s">
        <v>22</v>
      </c>
      <c r="C67" s="1" t="s">
        <v>23</v>
      </c>
      <c r="D67" s="7">
        <f>SUMIF('1ª Prova'!B$6:B$34,B67,'1ª Prova'!G$6:G$34)</f>
        <v>90.39270687237028</v>
      </c>
      <c r="E67" s="7"/>
      <c r="F67" s="7"/>
      <c r="H67" s="13">
        <f t="shared" si="2"/>
        <v>90.39270687237028</v>
      </c>
    </row>
    <row r="68" spans="1:8" ht="12.75">
      <c r="A68" s="2">
        <v>27</v>
      </c>
      <c r="B68" s="2" t="s">
        <v>104</v>
      </c>
      <c r="C68" s="1" t="s">
        <v>12</v>
      </c>
      <c r="D68" s="7"/>
      <c r="E68" s="7">
        <v>39.82843137254902</v>
      </c>
      <c r="F68" s="7">
        <f>SUMIF('3ª Prova'!B$6:B$62,B68,'3ª Prova'!E$6:E$62)</f>
        <v>42.66067920291889</v>
      </c>
      <c r="H68" s="13">
        <f t="shared" si="2"/>
        <v>82.48911057546792</v>
      </c>
    </row>
    <row r="69" spans="1:8" ht="12.75">
      <c r="A69" s="2">
        <v>28</v>
      </c>
      <c r="B69" s="2" t="s">
        <v>25</v>
      </c>
      <c r="C69" s="1" t="s">
        <v>12</v>
      </c>
      <c r="D69" s="7">
        <v>78.3586626139818</v>
      </c>
      <c r="E69" s="7"/>
      <c r="F69" s="7"/>
      <c r="H69" s="13">
        <f t="shared" si="2"/>
        <v>78.3586626139818</v>
      </c>
    </row>
    <row r="70" spans="1:12" ht="12.75">
      <c r="A70" s="2">
        <v>29</v>
      </c>
      <c r="B70" s="2" t="s">
        <v>83</v>
      </c>
      <c r="C70" s="1" t="s">
        <v>7</v>
      </c>
      <c r="D70" s="7"/>
      <c r="E70" s="7">
        <v>77.62738853503184</v>
      </c>
      <c r="F70" s="7"/>
      <c r="H70" s="13">
        <f t="shared" si="2"/>
        <v>77.62738853503184</v>
      </c>
      <c r="K70" s="2"/>
      <c r="L70" s="1"/>
    </row>
    <row r="71" spans="1:12" ht="12.75">
      <c r="A71" s="2">
        <v>30</v>
      </c>
      <c r="B71" s="2" t="s">
        <v>243</v>
      </c>
      <c r="C71" s="1" t="s">
        <v>1</v>
      </c>
      <c r="D71" s="7"/>
      <c r="F71" s="7"/>
      <c r="G71" s="7">
        <v>75.26057633353768</v>
      </c>
      <c r="H71" s="13">
        <f t="shared" si="2"/>
        <v>75.26057633353768</v>
      </c>
      <c r="K71" s="2"/>
      <c r="L71" s="1"/>
    </row>
    <row r="72" spans="1:12" ht="12.75">
      <c r="A72" s="2">
        <v>31</v>
      </c>
      <c r="B72" s="2" t="s">
        <v>84</v>
      </c>
      <c r="C72" s="1" t="s">
        <v>5</v>
      </c>
      <c r="D72" s="7"/>
      <c r="E72" s="7">
        <v>74.3140243902439</v>
      </c>
      <c r="F72" s="7"/>
      <c r="H72" s="13">
        <f t="shared" si="2"/>
        <v>74.3140243902439</v>
      </c>
      <c r="K72" s="2"/>
      <c r="L72" s="1"/>
    </row>
    <row r="73" spans="1:12" ht="12.75">
      <c r="A73" s="2">
        <v>32</v>
      </c>
      <c r="B73" s="2" t="s">
        <v>88</v>
      </c>
      <c r="C73" s="1" t="s">
        <v>12</v>
      </c>
      <c r="D73" s="7"/>
      <c r="E73" s="7">
        <v>73.14328582145536</v>
      </c>
      <c r="F73" s="7">
        <f>SUMIF('3ª Prova'!B$6:B$62,B73,'3ª Prova'!E$6:E$62)</f>
        <v>0</v>
      </c>
      <c r="H73" s="13">
        <f t="shared" si="2"/>
        <v>73.14328582145536</v>
      </c>
      <c r="K73" s="2"/>
      <c r="L73" s="1"/>
    </row>
    <row r="74" spans="1:12" ht="12.75">
      <c r="A74" s="2">
        <v>33</v>
      </c>
      <c r="B74" s="2" t="s">
        <v>89</v>
      </c>
      <c r="C74" s="1" t="s">
        <v>69</v>
      </c>
      <c r="D74" s="7"/>
      <c r="E74" s="7">
        <v>70.70340826686004</v>
      </c>
      <c r="F74" s="7"/>
      <c r="H74" s="13">
        <f aca="true" t="shared" si="3" ref="H74:H105">SUM(D74:G74)</f>
        <v>70.70340826686004</v>
      </c>
      <c r="K74" s="2"/>
      <c r="L74" s="1"/>
    </row>
    <row r="75" spans="1:12" ht="12.75">
      <c r="A75" s="2">
        <v>34</v>
      </c>
      <c r="B75" s="2" t="s">
        <v>90</v>
      </c>
      <c r="C75" s="1" t="s">
        <v>12</v>
      </c>
      <c r="D75" s="7"/>
      <c r="E75" s="7">
        <v>70.65217391304347</v>
      </c>
      <c r="F75" s="7"/>
      <c r="H75" s="13">
        <f t="shared" si="3"/>
        <v>70.65217391304347</v>
      </c>
      <c r="K75" s="2"/>
      <c r="L75" s="1"/>
    </row>
    <row r="76" spans="1:12" ht="12.75">
      <c r="A76" s="2">
        <v>35</v>
      </c>
      <c r="B76" s="2" t="s">
        <v>27</v>
      </c>
      <c r="C76" s="1" t="s">
        <v>28</v>
      </c>
      <c r="D76" s="7">
        <v>70.20697167755992</v>
      </c>
      <c r="E76" s="7"/>
      <c r="F76" s="7"/>
      <c r="H76" s="13">
        <f t="shared" si="3"/>
        <v>70.20697167755992</v>
      </c>
      <c r="K76" s="2"/>
      <c r="L76" s="1"/>
    </row>
    <row r="77" spans="1:12" ht="12.75">
      <c r="A77" s="2">
        <v>36</v>
      </c>
      <c r="B77" s="2" t="s">
        <v>245</v>
      </c>
      <c r="C77" s="1" t="s">
        <v>5</v>
      </c>
      <c r="D77" s="7"/>
      <c r="F77" s="7"/>
      <c r="G77" s="7">
        <v>69.82366325369738</v>
      </c>
      <c r="H77" s="13">
        <f t="shared" si="3"/>
        <v>69.82366325369738</v>
      </c>
      <c r="K77" s="2"/>
      <c r="L77" s="1"/>
    </row>
    <row r="78" spans="1:12" ht="12.75">
      <c r="A78" s="2">
        <v>37</v>
      </c>
      <c r="B78" s="2" t="s">
        <v>246</v>
      </c>
      <c r="C78" s="1" t="s">
        <v>12</v>
      </c>
      <c r="D78" s="7"/>
      <c r="F78" s="7"/>
      <c r="G78" s="7">
        <v>68.4415946473376</v>
      </c>
      <c r="H78" s="13">
        <f t="shared" si="3"/>
        <v>68.4415946473376</v>
      </c>
      <c r="K78" s="2"/>
      <c r="L78" s="1"/>
    </row>
    <row r="79" spans="1:8" ht="12.75">
      <c r="A79" s="2">
        <v>38</v>
      </c>
      <c r="B79" s="2" t="s">
        <v>31</v>
      </c>
      <c r="C79" s="1" t="s">
        <v>32</v>
      </c>
      <c r="D79" s="7">
        <v>65.43147208121827</v>
      </c>
      <c r="E79" s="7"/>
      <c r="F79" s="7"/>
      <c r="H79" s="13">
        <f t="shared" si="3"/>
        <v>65.43147208121827</v>
      </c>
    </row>
    <row r="80" spans="1:8" ht="12.75">
      <c r="A80" s="2">
        <v>39</v>
      </c>
      <c r="B80" s="2" t="s">
        <v>92</v>
      </c>
      <c r="C80" s="1" t="s">
        <v>12</v>
      </c>
      <c r="D80" s="7"/>
      <c r="E80" s="7">
        <v>65.13026052104209</v>
      </c>
      <c r="F80" s="7"/>
      <c r="H80" s="13">
        <f t="shared" si="3"/>
        <v>65.13026052104209</v>
      </c>
    </row>
    <row r="81" spans="1:8" ht="12.75">
      <c r="A81" s="2">
        <v>40</v>
      </c>
      <c r="B81" s="2" t="s">
        <v>33</v>
      </c>
      <c r="C81" s="1" t="s">
        <v>9</v>
      </c>
      <c r="D81" s="7">
        <v>64.28927680798007</v>
      </c>
      <c r="E81" s="7"/>
      <c r="F81" s="7"/>
      <c r="H81" s="13">
        <f t="shared" si="3"/>
        <v>64.28927680798007</v>
      </c>
    </row>
    <row r="82" spans="1:8" ht="12.75">
      <c r="A82" s="2">
        <v>41</v>
      </c>
      <c r="B82" s="2" t="s">
        <v>249</v>
      </c>
      <c r="C82" s="1" t="s">
        <v>9</v>
      </c>
      <c r="D82" s="7"/>
      <c r="F82" s="7"/>
      <c r="G82" s="7">
        <v>62.627551020408156</v>
      </c>
      <c r="H82" s="13">
        <f t="shared" si="3"/>
        <v>62.627551020408156</v>
      </c>
    </row>
    <row r="83" spans="1:8" ht="12.75">
      <c r="A83" s="2">
        <v>42</v>
      </c>
      <c r="B83" s="2" t="s">
        <v>99</v>
      </c>
      <c r="C83" s="1" t="s">
        <v>100</v>
      </c>
      <c r="D83" s="7"/>
      <c r="E83" s="7">
        <v>51.669316375198726</v>
      </c>
      <c r="F83" s="7"/>
      <c r="G83" s="7">
        <v>10</v>
      </c>
      <c r="H83" s="13">
        <f t="shared" si="3"/>
        <v>61.669316375198726</v>
      </c>
    </row>
    <row r="84" spans="1:8" ht="12.75">
      <c r="A84" s="2">
        <v>43</v>
      </c>
      <c r="B84" s="2" t="s">
        <v>173</v>
      </c>
      <c r="C84" s="1" t="s">
        <v>9</v>
      </c>
      <c r="D84" s="7"/>
      <c r="E84" s="7"/>
      <c r="F84" s="7">
        <f>SUMIF('3ª Prova'!B$6:B$62,B84,'3ª Prova'!E$6:E$62)</f>
        <v>61.46380913869795</v>
      </c>
      <c r="H84" s="13">
        <f t="shared" si="3"/>
        <v>61.46380913869795</v>
      </c>
    </row>
    <row r="85" spans="1:8" ht="12.75">
      <c r="A85" s="2">
        <v>44</v>
      </c>
      <c r="B85" s="2" t="s">
        <v>34</v>
      </c>
      <c r="C85" s="1" t="s">
        <v>12</v>
      </c>
      <c r="D85" s="7">
        <v>60.91682419659736</v>
      </c>
      <c r="E85" s="7"/>
      <c r="F85" s="7"/>
      <c r="H85" s="13">
        <f t="shared" si="3"/>
        <v>60.91682419659736</v>
      </c>
    </row>
    <row r="86" spans="1:8" ht="12.75">
      <c r="A86" s="2">
        <v>45</v>
      </c>
      <c r="B86" s="2" t="s">
        <v>174</v>
      </c>
      <c r="C86" s="1" t="s">
        <v>96</v>
      </c>
      <c r="D86" s="7"/>
      <c r="E86" s="7"/>
      <c r="F86" s="7">
        <f>SUMIF('3ª Prova'!B$6:B$62,B86,'3ª Prova'!E$6:E$62)</f>
        <v>60.77568972411037</v>
      </c>
      <c r="H86" s="13">
        <f t="shared" si="3"/>
        <v>60.77568972411037</v>
      </c>
    </row>
    <row r="87" spans="1:8" ht="12.75">
      <c r="A87" s="2">
        <v>46</v>
      </c>
      <c r="B87" s="2" t="s">
        <v>35</v>
      </c>
      <c r="C87" s="1" t="s">
        <v>12</v>
      </c>
      <c r="D87" s="7">
        <v>60.40299906279289</v>
      </c>
      <c r="E87" s="7"/>
      <c r="F87" s="7"/>
      <c r="H87" s="13">
        <f t="shared" si="3"/>
        <v>60.40299906279289</v>
      </c>
    </row>
    <row r="88" spans="1:8" ht="12.75">
      <c r="A88" s="2">
        <v>47</v>
      </c>
      <c r="B88" s="2" t="s">
        <v>36</v>
      </c>
      <c r="C88" s="1" t="s">
        <v>28</v>
      </c>
      <c r="D88" s="7">
        <v>57.67337807606264</v>
      </c>
      <c r="E88" s="7"/>
      <c r="F88" s="7"/>
      <c r="H88" s="13">
        <f t="shared" si="3"/>
        <v>57.67337807606264</v>
      </c>
    </row>
    <row r="89" spans="1:8" ht="12.75">
      <c r="A89" s="2">
        <v>48</v>
      </c>
      <c r="B89" s="2" t="s">
        <v>105</v>
      </c>
      <c r="C89" s="1" t="s">
        <v>32</v>
      </c>
      <c r="D89" s="7"/>
      <c r="E89" s="7">
        <v>28.863232682060392</v>
      </c>
      <c r="F89" s="7">
        <f>SUMIF('3ª Prova'!B$6:B$62,B89,'3ª Prova'!E$6:E$62)</f>
        <v>28.809704321455648</v>
      </c>
      <c r="H89" s="13">
        <f t="shared" si="3"/>
        <v>57.67293700351604</v>
      </c>
    </row>
    <row r="90" spans="1:8" ht="12.75">
      <c r="A90" s="2">
        <v>49</v>
      </c>
      <c r="B90" s="2" t="s">
        <v>175</v>
      </c>
      <c r="C90" s="1" t="s">
        <v>176</v>
      </c>
      <c r="D90" s="7"/>
      <c r="E90" s="7"/>
      <c r="F90" s="7">
        <f>SUMIF('3ª Prova'!B$6:B$62,B90,'3ª Prova'!E$6:E$62)</f>
        <v>57.01425356339085</v>
      </c>
      <c r="H90" s="13">
        <f t="shared" si="3"/>
        <v>57.01425356339085</v>
      </c>
    </row>
    <row r="91" spans="1:8" ht="12.75">
      <c r="A91" s="2">
        <v>50</v>
      </c>
      <c r="B91" s="2" t="s">
        <v>177</v>
      </c>
      <c r="C91" s="1" t="s">
        <v>12</v>
      </c>
      <c r="D91" s="7"/>
      <c r="E91" s="7"/>
      <c r="F91" s="7">
        <f>SUMIF('3ª Prova'!B$6:B$62,B91,'3ª Prova'!E$6:E$62)</f>
        <v>56.5897244973939</v>
      </c>
      <c r="H91" s="13">
        <f t="shared" si="3"/>
        <v>56.5897244973939</v>
      </c>
    </row>
    <row r="92" spans="1:8" ht="12.75">
      <c r="A92" s="2">
        <v>51</v>
      </c>
      <c r="B92" s="2" t="s">
        <v>97</v>
      </c>
      <c r="C92" s="1" t="s">
        <v>79</v>
      </c>
      <c r="D92" s="7"/>
      <c r="E92" s="7">
        <v>54.40848214285714</v>
      </c>
      <c r="F92" s="7"/>
      <c r="H92" s="13">
        <f t="shared" si="3"/>
        <v>54.40848214285714</v>
      </c>
    </row>
    <row r="93" spans="1:8" ht="12.75">
      <c r="A93" s="2">
        <v>52</v>
      </c>
      <c r="B93" s="2" t="s">
        <v>252</v>
      </c>
      <c r="C93" s="1" t="s">
        <v>5</v>
      </c>
      <c r="D93" s="7"/>
      <c r="F93" s="7"/>
      <c r="G93" s="7">
        <v>52.311953974003835</v>
      </c>
      <c r="H93" s="13">
        <f t="shared" si="3"/>
        <v>52.311953974003835</v>
      </c>
    </row>
    <row r="94" spans="1:8" ht="12.75">
      <c r="A94" s="2">
        <v>53</v>
      </c>
      <c r="B94" s="2" t="s">
        <v>38</v>
      </c>
      <c r="C94" s="1" t="s">
        <v>32</v>
      </c>
      <c r="D94" s="7">
        <v>47.882615156017835</v>
      </c>
      <c r="E94" s="7"/>
      <c r="F94" s="7"/>
      <c r="H94" s="13">
        <f t="shared" si="3"/>
        <v>47.882615156017835</v>
      </c>
    </row>
    <row r="95" spans="1:8" ht="12.75">
      <c r="A95" s="2">
        <v>54</v>
      </c>
      <c r="B95" s="2" t="s">
        <v>273</v>
      </c>
      <c r="C95" s="1" t="s">
        <v>228</v>
      </c>
      <c r="D95" s="7"/>
      <c r="F95" s="7"/>
      <c r="G95" s="7">
        <v>46.28582202111613</v>
      </c>
      <c r="H95" s="13">
        <f t="shared" si="3"/>
        <v>46.28582202111613</v>
      </c>
    </row>
    <row r="96" spans="1:8" ht="12.75">
      <c r="A96" s="2">
        <v>55</v>
      </c>
      <c r="B96" s="2" t="s">
        <v>102</v>
      </c>
      <c r="C96" s="1" t="s">
        <v>71</v>
      </c>
      <c r="D96" s="7"/>
      <c r="E96" s="7">
        <v>42.42819843342037</v>
      </c>
      <c r="F96" s="7"/>
      <c r="H96" s="13">
        <f t="shared" si="3"/>
        <v>42.42819843342037</v>
      </c>
    </row>
    <row r="97" spans="1:8" ht="12.75">
      <c r="A97" s="2">
        <v>56</v>
      </c>
      <c r="B97" s="2" t="s">
        <v>103</v>
      </c>
      <c r="C97" s="1" t="s">
        <v>7</v>
      </c>
      <c r="D97" s="7"/>
      <c r="E97" s="7">
        <v>42.17128027681662</v>
      </c>
      <c r="F97" s="7"/>
      <c r="H97" s="13">
        <f t="shared" si="3"/>
        <v>42.17128027681662</v>
      </c>
    </row>
    <row r="98" spans="1:8" ht="12.75">
      <c r="A98" s="2">
        <v>57</v>
      </c>
      <c r="B98" s="2" t="s">
        <v>179</v>
      </c>
      <c r="C98" s="1" t="s">
        <v>12</v>
      </c>
      <c r="D98" s="7"/>
      <c r="E98" s="7"/>
      <c r="F98" s="7">
        <f>SUMIF('3ª Prova'!B$6:B$62,B98,'3ª Prova'!E$6:E$62)</f>
        <v>33.072236727589214</v>
      </c>
      <c r="H98" s="13">
        <f t="shared" si="3"/>
        <v>33.072236727589214</v>
      </c>
    </row>
    <row r="99" spans="1:8" ht="12.75">
      <c r="A99" s="2">
        <v>58</v>
      </c>
      <c r="B99" s="2" t="s">
        <v>39</v>
      </c>
      <c r="C99" s="1" t="s">
        <v>12</v>
      </c>
      <c r="D99" s="7">
        <v>31.240911294231704</v>
      </c>
      <c r="E99" s="7"/>
      <c r="F99" s="7"/>
      <c r="H99" s="13">
        <f t="shared" si="3"/>
        <v>31.240911294231704</v>
      </c>
    </row>
    <row r="100" spans="1:8" ht="12.75">
      <c r="A100" s="2"/>
      <c r="B100" s="2"/>
      <c r="C100" s="1"/>
      <c r="D100" s="7"/>
      <c r="E100" s="1"/>
      <c r="H100" s="13"/>
    </row>
    <row r="101" spans="1:8" ht="15.75">
      <c r="A101" s="3" t="s">
        <v>110</v>
      </c>
      <c r="B101" s="2"/>
      <c r="C101" s="1"/>
      <c r="D101" s="14" t="s">
        <v>161</v>
      </c>
      <c r="E101" s="14" t="s">
        <v>162</v>
      </c>
      <c r="F101" s="14" t="s">
        <v>163</v>
      </c>
      <c r="G101" s="14" t="s">
        <v>164</v>
      </c>
      <c r="H101" s="14" t="s">
        <v>165</v>
      </c>
    </row>
    <row r="102" spans="1:8" ht="12.75">
      <c r="A102" s="1">
        <v>1</v>
      </c>
      <c r="B102" s="2" t="s">
        <v>111</v>
      </c>
      <c r="C102" s="1" t="s">
        <v>112</v>
      </c>
      <c r="D102" s="7"/>
      <c r="E102" s="8">
        <v>100</v>
      </c>
      <c r="F102" s="7">
        <f>SUMIF('3ª Prova'!B$6:B$62,B102,'3ª Prova'!E$6:E$62)</f>
        <v>92.35955056179776</v>
      </c>
      <c r="H102" s="13">
        <f aca="true" t="shared" si="4" ref="H102:H114">SUM(D102:G102)</f>
        <v>192.35955056179776</v>
      </c>
    </row>
    <row r="103" spans="1:8" ht="12.75">
      <c r="A103" s="1">
        <v>2</v>
      </c>
      <c r="B103" s="2" t="s">
        <v>0</v>
      </c>
      <c r="C103" s="1" t="s">
        <v>1</v>
      </c>
      <c r="D103" s="7">
        <f>SUMIF('1ª Prova'!B$6:B$34,B103,'1ª Prova'!G$6:G$34)</f>
        <v>100</v>
      </c>
      <c r="E103" s="7">
        <v>73.28</v>
      </c>
      <c r="F103" s="7"/>
      <c r="H103" s="13">
        <f t="shared" si="4"/>
        <v>173.28</v>
      </c>
    </row>
    <row r="104" spans="1:8" ht="12.75">
      <c r="A104" s="1">
        <v>3</v>
      </c>
      <c r="B104" s="1" t="s">
        <v>94</v>
      </c>
      <c r="C104" s="1" t="s">
        <v>1</v>
      </c>
      <c r="D104" s="7"/>
      <c r="E104" s="7"/>
      <c r="F104" s="7">
        <f>SUMIF('3ª Prova'!B$6:B$62,B104,'3ª Prova'!E$6:E$62)</f>
        <v>83.79204892966361</v>
      </c>
      <c r="G104" s="7">
        <v>66.8087827755276</v>
      </c>
      <c r="H104" s="13">
        <f t="shared" si="4"/>
        <v>150.6008317051912</v>
      </c>
    </row>
    <row r="105" spans="1:8" ht="12.75">
      <c r="A105" s="1">
        <v>4</v>
      </c>
      <c r="B105" s="2" t="s">
        <v>115</v>
      </c>
      <c r="C105" s="1" t="s">
        <v>12</v>
      </c>
      <c r="D105" s="7"/>
      <c r="E105" s="7">
        <v>69.13207547169813</v>
      </c>
      <c r="F105" s="7">
        <f>SUMIF('3ª Prova'!B$6:B$62,B105,'3ª Prova'!E$6:E$62)</f>
        <v>70.89262613195343</v>
      </c>
      <c r="H105" s="13">
        <f t="shared" si="4"/>
        <v>140.02470160365158</v>
      </c>
    </row>
    <row r="106" spans="1:8" ht="12.75">
      <c r="A106" s="1">
        <v>5</v>
      </c>
      <c r="B106" s="1" t="s">
        <v>191</v>
      </c>
      <c r="C106" s="1" t="s">
        <v>9</v>
      </c>
      <c r="D106" s="7"/>
      <c r="E106" s="7"/>
      <c r="F106" s="7">
        <f>SUMIF('3ª Prova'!B$6:B$62,B106,'3ª Prova'!E$6:E$62)</f>
        <v>100</v>
      </c>
      <c r="H106" s="13">
        <f t="shared" si="4"/>
        <v>100</v>
      </c>
    </row>
    <row r="107" spans="1:8" ht="12.75">
      <c r="A107" s="1">
        <v>6</v>
      </c>
      <c r="B107" s="2" t="s">
        <v>256</v>
      </c>
      <c r="C107" s="1" t="s">
        <v>9</v>
      </c>
      <c r="D107" s="2"/>
      <c r="G107" s="1">
        <v>100</v>
      </c>
      <c r="H107" s="13">
        <f t="shared" si="4"/>
        <v>100</v>
      </c>
    </row>
    <row r="108" spans="1:8" ht="12.75">
      <c r="A108" s="1">
        <v>7</v>
      </c>
      <c r="B108" s="1" t="s">
        <v>193</v>
      </c>
      <c r="C108" s="1" t="s">
        <v>7</v>
      </c>
      <c r="D108" s="7"/>
      <c r="E108" s="7"/>
      <c r="F108" s="7">
        <f>SUMIF('3ª Prova'!B$6:B$62,B108,'3ª Prova'!E$6:E$62)</f>
        <v>94.37428243398394</v>
      </c>
      <c r="H108" s="13">
        <f t="shared" si="4"/>
        <v>94.37428243398394</v>
      </c>
    </row>
    <row r="109" spans="1:8" ht="12.75">
      <c r="A109" s="1">
        <v>8</v>
      </c>
      <c r="B109" s="2" t="s">
        <v>113</v>
      </c>
      <c r="C109" s="1" t="s">
        <v>5</v>
      </c>
      <c r="D109" s="7"/>
      <c r="E109" s="7">
        <v>88.1616939364774</v>
      </c>
      <c r="F109" s="7"/>
      <c r="H109" s="13">
        <f t="shared" si="4"/>
        <v>88.1616939364774</v>
      </c>
    </row>
    <row r="110" spans="1:8" ht="12.75">
      <c r="A110" s="1">
        <v>9</v>
      </c>
      <c r="B110" s="1" t="s">
        <v>192</v>
      </c>
      <c r="C110" s="1" t="s">
        <v>81</v>
      </c>
      <c r="D110" s="7"/>
      <c r="E110" s="7"/>
      <c r="F110" s="7">
        <f>SUMIF('3ª Prova'!B$6:B$62,B110,'3ª Prova'!E$6:E$62)</f>
        <v>86.66315234580918</v>
      </c>
      <c r="H110" s="13">
        <f t="shared" si="4"/>
        <v>86.66315234580918</v>
      </c>
    </row>
    <row r="111" spans="1:8" ht="12.75">
      <c r="A111" s="1">
        <v>10</v>
      </c>
      <c r="B111" s="2" t="s">
        <v>114</v>
      </c>
      <c r="C111" s="1" t="s">
        <v>79</v>
      </c>
      <c r="D111" s="7"/>
      <c r="E111" s="7">
        <v>83.95967002749772</v>
      </c>
      <c r="F111" s="7"/>
      <c r="H111" s="13">
        <f t="shared" si="4"/>
        <v>83.95967002749772</v>
      </c>
    </row>
    <row r="112" spans="1:8" ht="12.75">
      <c r="A112" s="1">
        <v>11</v>
      </c>
      <c r="B112" s="1" t="s">
        <v>119</v>
      </c>
      <c r="C112" s="1" t="s">
        <v>12</v>
      </c>
      <c r="D112" s="7"/>
      <c r="E112" s="8">
        <v>10</v>
      </c>
      <c r="F112" s="7">
        <f>SUMIF('3ª Prova'!B$6:B$62,B112,'3ª Prova'!E$6:E$62)</f>
        <v>54.800000000000004</v>
      </c>
      <c r="H112" s="13">
        <f t="shared" si="4"/>
        <v>64.80000000000001</v>
      </c>
    </row>
    <row r="113" spans="1:8" ht="12.75">
      <c r="A113" s="1">
        <v>12</v>
      </c>
      <c r="B113" s="2" t="s">
        <v>116</v>
      </c>
      <c r="C113" s="1" t="s">
        <v>71</v>
      </c>
      <c r="D113" s="7"/>
      <c r="E113" s="7">
        <v>56.473489519112206</v>
      </c>
      <c r="F113" s="7"/>
      <c r="H113" s="13">
        <f t="shared" si="4"/>
        <v>56.473489519112206</v>
      </c>
    </row>
    <row r="114" spans="1:8" ht="12.75">
      <c r="A114" s="1">
        <v>13</v>
      </c>
      <c r="B114" s="2" t="s">
        <v>117</v>
      </c>
      <c r="C114" s="1" t="s">
        <v>71</v>
      </c>
      <c r="D114" s="7"/>
      <c r="E114" s="7">
        <v>50.86063298167686</v>
      </c>
      <c r="F114" s="7"/>
      <c r="H114" s="13">
        <f t="shared" si="4"/>
        <v>50.86063298167686</v>
      </c>
    </row>
    <row r="116" spans="1:5" ht="15.75">
      <c r="A116" s="3" t="s">
        <v>188</v>
      </c>
      <c r="B116" s="2"/>
      <c r="C116" s="1"/>
      <c r="D116" s="1"/>
      <c r="E116" s="1"/>
    </row>
    <row r="117" spans="1:8" ht="12.75">
      <c r="A117" s="1">
        <v>1</v>
      </c>
      <c r="B117" s="2" t="s">
        <v>190</v>
      </c>
      <c r="C117" s="1" t="s">
        <v>9</v>
      </c>
      <c r="D117" s="4"/>
      <c r="E117" s="8"/>
      <c r="F117" s="8">
        <v>100</v>
      </c>
      <c r="H117" s="13">
        <f>SUM(D117:G117)</f>
        <v>100</v>
      </c>
    </row>
    <row r="118" spans="1:8" ht="12.75">
      <c r="A118" s="1">
        <v>1</v>
      </c>
      <c r="B118" s="2" t="s">
        <v>255</v>
      </c>
      <c r="C118" s="1" t="s">
        <v>9</v>
      </c>
      <c r="G118" s="8">
        <v>100</v>
      </c>
      <c r="H118" s="13">
        <f>SUM(D118:G118)</f>
        <v>100</v>
      </c>
    </row>
  </sheetData>
  <printOptions/>
  <pageMargins left="0.43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Nelson Cesar</cp:lastModifiedBy>
  <cp:lastPrinted>2005-05-25T14:29:11Z</cp:lastPrinted>
  <dcterms:created xsi:type="dcterms:W3CDTF">2005-04-10T16:32:13Z</dcterms:created>
  <dcterms:modified xsi:type="dcterms:W3CDTF">2005-06-29T15:05:13Z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2111136700</vt:i4>
  </property>
  <property fmtid="{D5CDD505-2E9C-101B-9397-08002B2CF9AE}" pid="3" name="_EmailSubject">
    <vt:lpwstr>Jogos Lx</vt:lpwstr>
  </property>
  <property fmtid="{D5CDD505-2E9C-101B-9397-08002B2CF9AE}" pid="4" name="_AuthorEmail">
    <vt:lpwstr>joaquim.jorge.baltazar@cm-lisboa.pt</vt:lpwstr>
  </property>
  <property fmtid="{D5CDD505-2E9C-101B-9397-08002B2CF9AE}" pid="5" name="_AuthorEmailDisplayName">
    <vt:lpwstr>Jorge Baltazar</vt:lpwstr>
  </property>
  <property fmtid="{D5CDD505-2E9C-101B-9397-08002B2CF9AE}" pid="6" name="_ReviewingToolsShownOnce">
    <vt:lpwstr/>
  </property>
</Properties>
</file>